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20115" windowHeight="847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<sst xmlns="http://schemas.openxmlformats.org/spreadsheetml/2006/main" count="170" uniqueCount="159">
  <si>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Адрес многоквартирного дома</t>
  </si>
  <si>
    <t>Сумма начислений за услугу "Капитальный ремонт", руб.</t>
  </si>
  <si>
    <t>в текущем месяце</t>
  </si>
  <si>
    <t>с момента заключения договора</t>
  </si>
  <si>
    <t>Сумма средств, поступивших от собственников помещений за услугу "Капитальный ремонт", руб.</t>
  </si>
  <si>
    <t>ул. Луначарского, 5</t>
  </si>
  <si>
    <t>ул. Железнодорожная, 25</t>
  </si>
  <si>
    <t>ул. Хрустальная, 40</t>
  </si>
  <si>
    <t>г. Ульяновск</t>
  </si>
  <si>
    <t>пр-т Нариманова, 93</t>
  </si>
  <si>
    <t>ул. Тельмана, 5</t>
  </si>
  <si>
    <t>Новоспасский район</t>
  </si>
  <si>
    <t>п.г.т. Новоспасское, ул. Железнодорожная, 4</t>
  </si>
  <si>
    <t>п.г.т. Новоспасское, ул. Терешковой, 10</t>
  </si>
  <si>
    <t>ИТОГО:</t>
  </si>
  <si>
    <t>ВСЕГО:</t>
  </si>
  <si>
    <t>с. Луговое, ул. Молодёжная, 1</t>
  </si>
  <si>
    <t>с. Луговое, ул. Молодёжная, 3</t>
  </si>
  <si>
    <t>ул. 12 Сентября, 11</t>
  </si>
  <si>
    <t>в текущем    месяце</t>
  </si>
  <si>
    <t>ул. Луначарского, 3</t>
  </si>
  <si>
    <t>ул. Хрустальная, 26</t>
  </si>
  <si>
    <t>ул. Аблукова, 101</t>
  </si>
  <si>
    <t>ул. К. Либкнехта, 21</t>
  </si>
  <si>
    <t>пр-т Нариманова, 45</t>
  </si>
  <si>
    <t>ул. Варейкиса, 39</t>
  </si>
  <si>
    <t>ул. Хрустальная, 23</t>
  </si>
  <si>
    <t>Карсунский район</t>
  </si>
  <si>
    <t>р.п. Языково, ул. Цветкова, 8а</t>
  </si>
  <si>
    <t>Радищевский район</t>
  </si>
  <si>
    <t>р.п. Радищево, ул. Чкалова, 94</t>
  </si>
  <si>
    <t>ул. Р. Люксембург, 4</t>
  </si>
  <si>
    <t>Барышский район</t>
  </si>
  <si>
    <t>г. Барыш, ул. Садовая, 16</t>
  </si>
  <si>
    <t>г. Барыш, ул. Луначарского, 1</t>
  </si>
  <si>
    <t>г. Барыш, пер. Садовый, 16</t>
  </si>
  <si>
    <t>г. Барыш, кв-л Радищева, 9</t>
  </si>
  <si>
    <t>г. Димитровград</t>
  </si>
  <si>
    <t>ул. Куйбышева, 255</t>
  </si>
  <si>
    <t>Новомалыклинский район</t>
  </si>
  <si>
    <t>с. Новая Малыкла, ул. Кооперативная, 20</t>
  </si>
  <si>
    <t>с. Новая Малыкла, ул. Кооперативная, 22</t>
  </si>
  <si>
    <t>с. Новая Малыкла, ул. Кооперативная, 21</t>
  </si>
  <si>
    <t>с. Новая Малыкла, ул. Почтовая, 19</t>
  </si>
  <si>
    <t>Станция Якушка, ул. Кооперативная, 7</t>
  </si>
  <si>
    <t>ул. Врача Михайлова, 34.1</t>
  </si>
  <si>
    <t>ул. Л. Шевцовой, 59а</t>
  </si>
  <si>
    <t>ул. Хрустальная, 38</t>
  </si>
  <si>
    <t>ул. Варейкиса, 13</t>
  </si>
  <si>
    <t>ул. Геологов, 1</t>
  </si>
  <si>
    <t>ул. Пушкинская, 11</t>
  </si>
  <si>
    <t>пр-т Гая, 51</t>
  </si>
  <si>
    <t>ул. Героев Свири, 22</t>
  </si>
  <si>
    <t>пр-д Нефтеразведчиков, 1</t>
  </si>
  <si>
    <t>ул. Хрустальная, 27</t>
  </si>
  <si>
    <t>ул. Кольцевая, 24</t>
  </si>
  <si>
    <t xml:space="preserve">с. Сабакаево, ул. Мелиоративная, 10 </t>
  </si>
  <si>
    <t xml:space="preserve">с. Сабакаево, ул. Луговая, 10 </t>
  </si>
  <si>
    <t xml:space="preserve">г. Барыш, ул. Красноармейская, 44 </t>
  </si>
  <si>
    <t>ул. Локомотивная, 68</t>
  </si>
  <si>
    <t>ул. Локомотивная, 154</t>
  </si>
  <si>
    <t>ул. Геологов, 4</t>
  </si>
  <si>
    <t>ул. Геологов, 3</t>
  </si>
  <si>
    <t>ул. Опытная, 3</t>
  </si>
  <si>
    <t>Отчёт о денежных средствах по услуге "Капитальный ремонт"</t>
  </si>
  <si>
    <t>ул. Опытная, 15</t>
  </si>
  <si>
    <t>ул. Варейкиса, 21</t>
  </si>
  <si>
    <t>ул. Гвардейская, 2</t>
  </si>
  <si>
    <t>ул. Земина, 132</t>
  </si>
  <si>
    <t>ул. Хрустальная, 39</t>
  </si>
  <si>
    <t>Средняя Якушка, ул. Октябрьская, 4</t>
  </si>
  <si>
    <t>Средняя Якушка, ул. Октябрьская, 5</t>
  </si>
  <si>
    <t>Средняя Якушка, ул. Октябрьская, 3</t>
  </si>
  <si>
    <t>Средняя Якушка, ул. Октябрьская, 1</t>
  </si>
  <si>
    <t>Средняя Якушка, ул. Октябрьская, 2</t>
  </si>
  <si>
    <t>р.п. Радищево, ул. Заводская, 3</t>
  </si>
  <si>
    <t>р.п. Карсун, ул. Маяковского, 43</t>
  </si>
  <si>
    <t>р.п. Карсун, ул.Гусева, 51</t>
  </si>
  <si>
    <t>Сенгилеевский район</t>
  </si>
  <si>
    <t>г. Сенгилей, ул. Октябрьская, 40а</t>
  </si>
  <si>
    <t>г. Сенгилей, ул. Октябрьская, 36а</t>
  </si>
  <si>
    <t>г. Сенгилей, ул. Советская, 5</t>
  </si>
  <si>
    <t>г. Сенгилей, ул. Дмитриева, 1</t>
  </si>
  <si>
    <t>г. Сенгилей, 70 лет Октября, 17а</t>
  </si>
  <si>
    <t>г. Сенгилей, ул. Дмитриева, 3</t>
  </si>
  <si>
    <t>г. Сенгилей, ул. О. Кошевого, 8а</t>
  </si>
  <si>
    <t>г. Сенгилей, ул. Красноармейская, 92</t>
  </si>
  <si>
    <t>п. Цемзавод, ул. Лесная, 23</t>
  </si>
  <si>
    <t>п. Цемзавод, ул. Лесная, 26</t>
  </si>
  <si>
    <t>ул. Хрустальная, 34</t>
  </si>
  <si>
    <t>пр-т Нариманова, 41/2</t>
  </si>
  <si>
    <t>пр-т Гая, 19а</t>
  </si>
  <si>
    <t>ул. Хрустальная, 8а</t>
  </si>
  <si>
    <t>ул. Строителей, 4</t>
  </si>
  <si>
    <t>ул. Автозаводская, 56</t>
  </si>
  <si>
    <t>ул. Кузоватовская, 56</t>
  </si>
  <si>
    <t xml:space="preserve">п. Пригородный, ул. Садовая, 5 </t>
  </si>
  <si>
    <t>пр-д Героя России Аверьянова, 23</t>
  </si>
  <si>
    <t>п.г.т. Новоспасское, пл. Макаренко, 16</t>
  </si>
  <si>
    <t>п.г.т. Новоспасское, пл. Макаренко, 21</t>
  </si>
  <si>
    <t>п.г.т. Новоспасское, пл. Семашко,2</t>
  </si>
  <si>
    <t>п.г.т. Новоспасское, пл. Семашко, 3</t>
  </si>
  <si>
    <t>п.г.т. Новоспасское, пл. Семашко, 7</t>
  </si>
  <si>
    <t>р.п. Карсун, ул. Бутырева, 1а</t>
  </si>
  <si>
    <t>г. Барыш, ул. Молчанова, 21</t>
  </si>
  <si>
    <t>г. Барыш, ул. Луначарского, 2</t>
  </si>
  <si>
    <t>г. Барыш, ул. Кирова, 135</t>
  </si>
  <si>
    <t>г. Барыш, ул. 45 стр. дивизии, 22</t>
  </si>
  <si>
    <t>с. Новая Майна, микрорайон, 1</t>
  </si>
  <si>
    <t>с. Новая Майна, микрорайон, 22</t>
  </si>
  <si>
    <t>с. Новая Майна, микрорайон, 2</t>
  </si>
  <si>
    <t>с. Мулловка, ул. Пушкина, 13</t>
  </si>
  <si>
    <t>с. Мулловка, ул. Пушкина, 19</t>
  </si>
  <si>
    <t>с. Новая Малыкла, ул. Почтовая, 55</t>
  </si>
  <si>
    <t>Станция Якушка, ул. Кооперативная, 1</t>
  </si>
  <si>
    <t>Станция Якушка, ул. Советская, 3</t>
  </si>
  <si>
    <t>Средняя Якушка, ул. Октябрьская, 6</t>
  </si>
  <si>
    <t>с. Новая Малыкла, ул. Зелёная, 11</t>
  </si>
  <si>
    <t>с. Новая Малыкла, ул. Кооперативная, 24</t>
  </si>
  <si>
    <t>с. Новая Малыкла, ул. Кооперативная, 37</t>
  </si>
  <si>
    <t>с. Новая Малыкла, ул. Кооперативная, 39</t>
  </si>
  <si>
    <t>с. Новая Малыкла, ул. Кооперативная, 43</t>
  </si>
  <si>
    <t>с. Новая Малыкла, ул. Кооперативная, 45</t>
  </si>
  <si>
    <t>с. Новая Малыкла, ул. Кооперативная, 49</t>
  </si>
  <si>
    <t>с. Новая Малыкла, ул. Кооперативная, 55</t>
  </si>
  <si>
    <t>ул. Хмельницкого, 120</t>
  </si>
  <si>
    <t>ул. Куйбышева, 317</t>
  </si>
  <si>
    <t>Сумма задолженности</t>
  </si>
  <si>
    <t>В том числе размер пени</t>
  </si>
  <si>
    <t>Цильнинский район</t>
  </si>
  <si>
    <t>Большое нагаткино, ул. Заречная, 13</t>
  </si>
  <si>
    <t>Большое нагаткино, Молодежная, 15</t>
  </si>
  <si>
    <t>Большое нагаткино, Садовая, 16А</t>
  </si>
  <si>
    <t>Большое нагаткино, Садовая, 22</t>
  </si>
  <si>
    <t>с. Ерыклинск, ул. Молодежная, 4</t>
  </si>
  <si>
    <t>Сурский район</t>
  </si>
  <si>
    <t>Сурское р.п., ул. Энгельса ул., 36</t>
  </si>
  <si>
    <t>Тариф по услуге "Капиталь-ный ремонт", руб.</t>
  </si>
  <si>
    <t>Карабаевка, Дорожная, 1</t>
  </si>
  <si>
    <t>Карабаевка, Дорожная, 3</t>
  </si>
  <si>
    <t>Карабаевка, Луговая, 1</t>
  </si>
  <si>
    <t>Карабаевка, Луговая, 3</t>
  </si>
  <si>
    <t>Новое Никулино, Молодежная, 1</t>
  </si>
  <si>
    <t>Новое Никулино, Молодежная, 2</t>
  </si>
  <si>
    <t>Новое Никулино, Молодежная, 3</t>
  </si>
  <si>
    <t>Новое Никулино, Молодежная, 4</t>
  </si>
  <si>
    <t>Новое Никулино, Молодежная, 5</t>
  </si>
  <si>
    <t>Новое Никулино, Школьная, 3а</t>
  </si>
  <si>
    <t>Большое нагаткино, ул. Заречная, 9А</t>
  </si>
  <si>
    <t>Большое нагаткино, ул. Заречная, 13А</t>
  </si>
  <si>
    <t>Большое нагаткино, Молодежная, 7</t>
  </si>
  <si>
    <t>Большое нагаткино, Молодежная, 17</t>
  </si>
  <si>
    <t>Большое нагаткино, Садовая, 10</t>
  </si>
  <si>
    <t>Большое нагаткино, Садовая, 12А</t>
  </si>
  <si>
    <t>Большое нагаткино, Садовая, 14</t>
  </si>
  <si>
    <t>Большое нагаткино, Строительная, 2</t>
  </si>
  <si>
    <t>Большое нагаткино, Строительная, 6</t>
  </si>
  <si>
    <t>Большое нагаткино, Строительная, 7</t>
  </si>
  <si>
    <t>по состоянию на 30.11.2014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</si>
</sst>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3" fillId="0" borderId="11" xfId="0" applyFont="1" applyFill="1" applyBorder="1" applyAlignment="1">
      <alignment horizontal="center" vertical="justify"/>
    </xf>
    <xf numFmtId="0" fontId="43" fillId="0" borderId="10" xfId="0" applyFont="1" applyFill="1" applyBorder="1" applyAlignment="1">
      <alignment horizontal="center" vertical="justify"/>
    </xf>
    <xf numFmtId="0" fontId="0" fillId="33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166" fontId="45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6" fontId="43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wrapText="1"/>
    </xf>
    <xf numFmtId="4" fontId="43" fillId="33" borderId="10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right" vertical="justify"/>
    </xf>
    <xf numFmtId="166" fontId="45" fillId="33" borderId="10" xfId="0" applyNumberFormat="1" applyFont="1" applyFill="1" applyBorder="1" applyAlignment="1">
      <alignment horizontal="right" vertical="justify"/>
    </xf>
    <xf numFmtId="0" fontId="0" fillId="33" borderId="11" xfId="0" applyFill="1" applyBorder="1" applyAlignment="1">
      <alignment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5" fillId="33" borderId="14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166" fontId="50" fillId="33" borderId="10" xfId="0" applyNumberFormat="1" applyFont="1" applyFill="1" applyBorder="1" applyAlignment="1">
      <alignment horizontal="right"/>
    </xf>
    <xf numFmtId="0" fontId="45" fillId="33" borderId="12" xfId="0" applyFont="1" applyFill="1" applyBorder="1" applyAlignment="1">
      <alignment/>
    </xf>
    <xf numFmtId="166" fontId="45" fillId="33" borderId="12" xfId="0" applyNumberFormat="1" applyFont="1" applyFill="1" applyBorder="1" applyAlignment="1">
      <alignment horizontal="right"/>
    </xf>
    <xf numFmtId="166" fontId="45" fillId="33" borderId="10" xfId="0" applyNumberFormat="1" applyFont="1" applyFill="1" applyBorder="1" applyAlignment="1">
      <alignment/>
    </xf>
    <xf numFmtId="166" fontId="45" fillId="33" borderId="0" xfId="0" applyNumberFormat="1" applyFont="1" applyFill="1" applyAlignment="1">
      <alignment/>
    </xf>
    <xf numFmtId="0" fontId="45" fillId="33" borderId="15" xfId="0" applyFont="1" applyFill="1" applyBorder="1" applyAlignment="1">
      <alignment/>
    </xf>
    <xf numFmtId="0" fontId="5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0"/>
  <sheetViews>
    <sheetView tabSelected="1" zoomScalePageLayoutView="0" workbookViewId="0" topLeftCell="A184">
      <selection activeCell="D8" sqref="D8"/>
    </sheetView>
  </sheetViews>
  <sheetFormatPr defaultColWidth="9.140625" defaultRowHeight="15"/>
  <cols>
    <col min="1" max="1" width="5.7109375" style="0" customWidth="1"/>
    <col min="2" max="2" width="33.7109375" style="0" customWidth="1"/>
    <col min="3" max="3" width="13.421875" style="0" customWidth="1"/>
    <col min="4" max="4" width="14.57421875" style="0" customWidth="1"/>
    <col min="5" max="5" width="15.57421875" style="0" customWidth="1"/>
    <col min="6" max="6" width="14.421875" style="0" customWidth="1"/>
    <col min="7" max="7" width="15.8515625" style="0" customWidth="1"/>
    <col min="8" max="8" width="15.140625" style="0" customWidth="1"/>
    <col min="9" max="9" width="14.421875" style="0" customWidth="1"/>
  </cols>
  <sheetData>
    <row r="1" spans="1:7" ht="18.75">
      <c r="A1" s="1"/>
      <c r="B1" s="34" t="s">
        <v>64</v>
      </c>
      <c r="C1" s="35"/>
      <c r="D1" s="35"/>
      <c r="E1" s="35"/>
      <c r="F1" s="35"/>
      <c r="G1" s="35"/>
    </row>
    <row r="2" spans="1:7" ht="18.75">
      <c r="A2" s="1"/>
      <c r="B2" s="34" t="s">
        <v>158</v>
      </c>
      <c r="C2" s="35"/>
      <c r="D2" s="35"/>
      <c r="E2" s="35"/>
      <c r="F2" s="35"/>
      <c r="G2" s="35"/>
    </row>
    <row r="3" spans="1:7" ht="15">
      <c r="A3" s="1"/>
      <c r="B3" s="1"/>
      <c r="C3" s="1"/>
      <c r="D3" s="1"/>
      <c r="E3" s="1"/>
      <c r="F3" s="1"/>
      <c r="G3" s="1"/>
    </row>
    <row r="4" spans="1:9" ht="52.5" customHeight="1">
      <c r="A4" s="36"/>
      <c r="B4" s="37" t="s">
        <v>0</v>
      </c>
      <c r="C4" s="38" t="s">
        <v>137</v>
      </c>
      <c r="D4" s="40" t="s">
        <v>1</v>
      </c>
      <c r="E4" s="40"/>
      <c r="F4" s="40" t="s">
        <v>4</v>
      </c>
      <c r="G4" s="40"/>
      <c r="H4" s="31" t="s">
        <v>127</v>
      </c>
      <c r="I4" s="31" t="s">
        <v>128</v>
      </c>
    </row>
    <row r="5" spans="1:9" ht="38.25" customHeight="1">
      <c r="A5" s="36"/>
      <c r="B5" s="37"/>
      <c r="C5" s="39"/>
      <c r="D5" s="6" t="s">
        <v>19</v>
      </c>
      <c r="E5" s="6" t="s">
        <v>3</v>
      </c>
      <c r="F5" s="6" t="s">
        <v>2</v>
      </c>
      <c r="G5" s="6" t="s">
        <v>3</v>
      </c>
      <c r="H5" s="32"/>
      <c r="I5" s="32"/>
    </row>
    <row r="6" spans="1:9" ht="18.75">
      <c r="A6" s="2"/>
      <c r="B6" s="8" t="s">
        <v>8</v>
      </c>
      <c r="C6" s="3"/>
      <c r="D6" s="4"/>
      <c r="E6" s="4"/>
      <c r="F6" s="4"/>
      <c r="G6" s="4"/>
      <c r="H6" s="7"/>
      <c r="I6" s="7"/>
    </row>
    <row r="7" spans="1:9" s="13" customFormat="1" ht="15">
      <c r="A7" s="27">
        <v>1</v>
      </c>
      <c r="B7" s="41" t="s">
        <v>20</v>
      </c>
      <c r="C7" s="42">
        <v>4.8</v>
      </c>
      <c r="D7" s="43">
        <v>7408.99</v>
      </c>
      <c r="E7" s="43">
        <v>14817.98</v>
      </c>
      <c r="F7" s="43">
        <v>5651.3</v>
      </c>
      <c r="G7" s="43">
        <v>7885.22</v>
      </c>
      <c r="H7" s="12">
        <f>SUM(E7-G7)</f>
        <v>6932.759999999999</v>
      </c>
      <c r="I7" s="12"/>
    </row>
    <row r="8" spans="1:9" s="13" customFormat="1" ht="15">
      <c r="A8" s="28"/>
      <c r="B8" s="44"/>
      <c r="C8" s="42">
        <v>4.8</v>
      </c>
      <c r="D8" s="43">
        <v>0</v>
      </c>
      <c r="E8" s="43">
        <v>322065.57</v>
      </c>
      <c r="F8" s="43">
        <v>31.81</v>
      </c>
      <c r="G8" s="43">
        <v>321301.17</v>
      </c>
      <c r="H8" s="12">
        <f>SUM(E8-G8)</f>
        <v>764.4000000000233</v>
      </c>
      <c r="I8" s="12"/>
    </row>
    <row r="9" spans="1:9" s="13" customFormat="1" ht="15">
      <c r="A9" s="29">
        <v>2</v>
      </c>
      <c r="B9" s="41" t="s">
        <v>5</v>
      </c>
      <c r="C9" s="14">
        <v>4.5</v>
      </c>
      <c r="D9" s="12">
        <v>10175.21</v>
      </c>
      <c r="E9" s="12">
        <v>81381.69</v>
      </c>
      <c r="F9" s="12">
        <v>9275.01</v>
      </c>
      <c r="G9" s="12">
        <v>69330.07</v>
      </c>
      <c r="H9" s="12">
        <f aca="true" t="shared" si="0" ref="H9:H64">SUM(E9-G9)</f>
        <v>12051.619999999995</v>
      </c>
      <c r="I9" s="12"/>
    </row>
    <row r="10" spans="1:9" s="13" customFormat="1" ht="15">
      <c r="A10" s="30"/>
      <c r="B10" s="44"/>
      <c r="C10" s="14">
        <v>4.5</v>
      </c>
      <c r="D10" s="12">
        <v>0</v>
      </c>
      <c r="E10" s="12">
        <v>237938.02</v>
      </c>
      <c r="F10" s="12">
        <v>0</v>
      </c>
      <c r="G10" s="12">
        <v>230811.92</v>
      </c>
      <c r="H10" s="12">
        <f t="shared" si="0"/>
        <v>7126.099999999977</v>
      </c>
      <c r="I10" s="12"/>
    </row>
    <row r="11" spans="1:9" s="13" customFormat="1" ht="15">
      <c r="A11" s="29">
        <v>3</v>
      </c>
      <c r="B11" s="45" t="s">
        <v>6</v>
      </c>
      <c r="C11" s="14">
        <v>8</v>
      </c>
      <c r="D11" s="12">
        <v>32412.1</v>
      </c>
      <c r="E11" s="12">
        <v>226541.73</v>
      </c>
      <c r="F11" s="12">
        <v>31396.63</v>
      </c>
      <c r="G11" s="12">
        <v>187097.19</v>
      </c>
      <c r="H11" s="12">
        <f t="shared" si="0"/>
        <v>39444.54000000001</v>
      </c>
      <c r="I11" s="12"/>
    </row>
    <row r="12" spans="1:9" s="13" customFormat="1" ht="15">
      <c r="A12" s="30"/>
      <c r="B12" s="46"/>
      <c r="C12" s="14">
        <v>8</v>
      </c>
      <c r="D12" s="12">
        <v>316.75</v>
      </c>
      <c r="E12" s="12">
        <v>642885.43</v>
      </c>
      <c r="F12" s="12">
        <v>3894.12</v>
      </c>
      <c r="G12" s="12">
        <v>629392.6</v>
      </c>
      <c r="H12" s="12">
        <f t="shared" si="0"/>
        <v>13492.830000000075</v>
      </c>
      <c r="I12" s="12"/>
    </row>
    <row r="13" spans="1:9" s="13" customFormat="1" ht="15">
      <c r="A13" s="29">
        <v>4</v>
      </c>
      <c r="B13" s="45" t="s">
        <v>18</v>
      </c>
      <c r="C13" s="14">
        <v>8</v>
      </c>
      <c r="D13" s="12">
        <v>32784.42</v>
      </c>
      <c r="E13" s="12">
        <v>262067.21</v>
      </c>
      <c r="F13" s="12">
        <v>31501.6</v>
      </c>
      <c r="G13" s="12">
        <v>225440.16</v>
      </c>
      <c r="H13" s="12">
        <f t="shared" si="0"/>
        <v>36627.04999999999</v>
      </c>
      <c r="I13" s="12"/>
    </row>
    <row r="14" spans="1:9" s="13" customFormat="1" ht="15">
      <c r="A14" s="30"/>
      <c r="B14" s="46"/>
      <c r="C14" s="14">
        <v>8</v>
      </c>
      <c r="D14" s="12">
        <v>0</v>
      </c>
      <c r="E14" s="12">
        <v>679430.84</v>
      </c>
      <c r="F14" s="12">
        <v>0</v>
      </c>
      <c r="G14" s="12">
        <v>675048.35</v>
      </c>
      <c r="H14" s="12">
        <f t="shared" si="0"/>
        <v>4382.489999999991</v>
      </c>
      <c r="I14" s="12"/>
    </row>
    <row r="15" spans="1:9" s="13" customFormat="1" ht="15">
      <c r="A15" s="29">
        <v>5</v>
      </c>
      <c r="B15" s="45" t="s">
        <v>50</v>
      </c>
      <c r="C15" s="14">
        <v>5</v>
      </c>
      <c r="D15" s="12">
        <v>18791.31</v>
      </c>
      <c r="E15" s="12">
        <v>150225.49</v>
      </c>
      <c r="F15" s="12">
        <v>16509.15</v>
      </c>
      <c r="G15" s="12">
        <v>124968.52</v>
      </c>
      <c r="H15" s="12">
        <f t="shared" si="0"/>
        <v>25256.969999999987</v>
      </c>
      <c r="I15" s="12"/>
    </row>
    <row r="16" spans="1:9" s="13" customFormat="1" ht="15">
      <c r="A16" s="30"/>
      <c r="B16" s="46"/>
      <c r="C16" s="14">
        <v>5</v>
      </c>
      <c r="D16" s="12">
        <v>1.17</v>
      </c>
      <c r="E16" s="12">
        <v>307819.32</v>
      </c>
      <c r="F16" s="12">
        <v>21.59</v>
      </c>
      <c r="G16" s="12">
        <v>303107.18</v>
      </c>
      <c r="H16" s="12">
        <f t="shared" si="0"/>
        <v>4712.140000000014</v>
      </c>
      <c r="I16" s="12"/>
    </row>
    <row r="17" spans="1:9" s="13" customFormat="1" ht="15">
      <c r="A17" s="5">
        <v>7</v>
      </c>
      <c r="B17" s="10" t="s">
        <v>59</v>
      </c>
      <c r="C17" s="14">
        <v>5</v>
      </c>
      <c r="D17" s="47">
        <v>0</v>
      </c>
      <c r="E17" s="47">
        <v>192732.48</v>
      </c>
      <c r="F17" s="47">
        <v>0</v>
      </c>
      <c r="G17" s="47">
        <v>192799.25</v>
      </c>
      <c r="H17" s="12">
        <f t="shared" si="0"/>
        <v>-66.76999999998952</v>
      </c>
      <c r="I17" s="12"/>
    </row>
    <row r="18" spans="1:9" s="13" customFormat="1" ht="15">
      <c r="A18" s="29">
        <v>8</v>
      </c>
      <c r="B18" s="41" t="s">
        <v>60</v>
      </c>
      <c r="C18" s="14">
        <v>5.2</v>
      </c>
      <c r="D18" s="12">
        <v>21164.93</v>
      </c>
      <c r="E18" s="12">
        <v>169347.76</v>
      </c>
      <c r="F18" s="12">
        <v>20659.9</v>
      </c>
      <c r="G18" s="12">
        <v>145801.22</v>
      </c>
      <c r="H18" s="12">
        <f t="shared" si="0"/>
        <v>23546.540000000008</v>
      </c>
      <c r="I18" s="12"/>
    </row>
    <row r="19" spans="1:9" s="13" customFormat="1" ht="15">
      <c r="A19" s="30"/>
      <c r="B19" s="44"/>
      <c r="C19" s="14">
        <v>5.2</v>
      </c>
      <c r="D19" s="12">
        <v>0</v>
      </c>
      <c r="E19" s="12">
        <v>362335.41</v>
      </c>
      <c r="F19" s="12">
        <v>0</v>
      </c>
      <c r="G19" s="12">
        <v>362931.26</v>
      </c>
      <c r="H19" s="12">
        <f t="shared" si="0"/>
        <v>-595.8500000000349</v>
      </c>
      <c r="I19" s="12"/>
    </row>
    <row r="20" spans="1:9" s="13" customFormat="1" ht="15">
      <c r="A20" s="5">
        <v>9</v>
      </c>
      <c r="B20" s="10" t="s">
        <v>48</v>
      </c>
      <c r="C20" s="14">
        <v>6</v>
      </c>
      <c r="D20" s="47">
        <v>0</v>
      </c>
      <c r="E20" s="47">
        <v>248282.05</v>
      </c>
      <c r="F20" s="47">
        <v>0</v>
      </c>
      <c r="G20" s="47">
        <v>246139.56</v>
      </c>
      <c r="H20" s="12">
        <f t="shared" si="0"/>
        <v>2142.4899999999907</v>
      </c>
      <c r="I20" s="12"/>
    </row>
    <row r="21" spans="1:9" s="13" customFormat="1" ht="15">
      <c r="A21" s="29">
        <v>10</v>
      </c>
      <c r="B21" s="41" t="s">
        <v>66</v>
      </c>
      <c r="C21" s="14">
        <v>4.9</v>
      </c>
      <c r="D21" s="12">
        <v>24285.45</v>
      </c>
      <c r="E21" s="12">
        <v>169707.49</v>
      </c>
      <c r="F21" s="12">
        <v>23391.17</v>
      </c>
      <c r="G21" s="12">
        <v>137555</v>
      </c>
      <c r="H21" s="12">
        <f t="shared" si="0"/>
        <v>32152.48999999999</v>
      </c>
      <c r="I21" s="12"/>
    </row>
    <row r="22" spans="1:9" s="13" customFormat="1" ht="15">
      <c r="A22" s="30"/>
      <c r="B22" s="44"/>
      <c r="C22" s="14">
        <v>4.9</v>
      </c>
      <c r="D22" s="12">
        <v>13.05</v>
      </c>
      <c r="E22" s="12">
        <v>357268.44</v>
      </c>
      <c r="F22" s="12">
        <v>255.83</v>
      </c>
      <c r="G22" s="12">
        <v>351032.36</v>
      </c>
      <c r="H22" s="12">
        <f t="shared" si="0"/>
        <v>6236.080000000016</v>
      </c>
      <c r="I22" s="12"/>
    </row>
    <row r="23" spans="1:9" s="13" customFormat="1" ht="15">
      <c r="A23" s="29">
        <v>11</v>
      </c>
      <c r="B23" s="41" t="s">
        <v>25</v>
      </c>
      <c r="C23" s="14">
        <v>5.2</v>
      </c>
      <c r="D23" s="12">
        <v>20711.57</v>
      </c>
      <c r="E23" s="12">
        <v>165604.35</v>
      </c>
      <c r="F23" s="12">
        <v>18387.45</v>
      </c>
      <c r="G23" s="12">
        <v>137183.73</v>
      </c>
      <c r="H23" s="12">
        <f t="shared" si="0"/>
        <v>28420.619999999995</v>
      </c>
      <c r="I23" s="12"/>
    </row>
    <row r="24" spans="1:9" s="13" customFormat="1" ht="15">
      <c r="A24" s="30"/>
      <c r="B24" s="44"/>
      <c r="C24" s="14">
        <v>27.11</v>
      </c>
      <c r="D24" s="12">
        <v>0</v>
      </c>
      <c r="E24" s="12">
        <v>560363.69</v>
      </c>
      <c r="F24" s="12">
        <v>0</v>
      </c>
      <c r="G24" s="12">
        <v>558604.12</v>
      </c>
      <c r="H24" s="12">
        <f t="shared" si="0"/>
        <v>1759.5699999999488</v>
      </c>
      <c r="I24" s="12"/>
    </row>
    <row r="25" spans="1:9" s="13" customFormat="1" ht="15">
      <c r="A25" s="5">
        <v>12</v>
      </c>
      <c r="B25" s="10" t="s">
        <v>92</v>
      </c>
      <c r="C25" s="14">
        <v>4.8</v>
      </c>
      <c r="D25" s="12">
        <v>19446.56</v>
      </c>
      <c r="E25" s="12">
        <v>155613.79</v>
      </c>
      <c r="F25" s="12">
        <v>16011.54</v>
      </c>
      <c r="G25" s="12">
        <v>131215.07</v>
      </c>
      <c r="H25" s="12">
        <f t="shared" si="0"/>
        <v>24398.72</v>
      </c>
      <c r="I25" s="12"/>
    </row>
    <row r="26" spans="1:9" s="13" customFormat="1" ht="15">
      <c r="A26" s="29">
        <v>13</v>
      </c>
      <c r="B26" s="41" t="s">
        <v>26</v>
      </c>
      <c r="C26" s="14">
        <v>5</v>
      </c>
      <c r="D26" s="12">
        <v>25996.47</v>
      </c>
      <c r="E26" s="12">
        <v>207729.9</v>
      </c>
      <c r="F26" s="12">
        <v>23280.08</v>
      </c>
      <c r="G26" s="12">
        <v>173458.12</v>
      </c>
      <c r="H26" s="12">
        <f t="shared" si="0"/>
        <v>34271.78</v>
      </c>
      <c r="I26" s="12"/>
    </row>
    <row r="27" spans="1:9" s="13" customFormat="1" ht="15">
      <c r="A27" s="30"/>
      <c r="B27" s="44"/>
      <c r="C27" s="14">
        <v>5</v>
      </c>
      <c r="D27" s="12">
        <v>9.34</v>
      </c>
      <c r="E27" s="12">
        <v>484228.67</v>
      </c>
      <c r="F27" s="12">
        <v>174.3</v>
      </c>
      <c r="G27" s="12">
        <v>479195.01</v>
      </c>
      <c r="H27" s="12">
        <f t="shared" si="0"/>
        <v>5033.659999999974</v>
      </c>
      <c r="I27" s="12"/>
    </row>
    <row r="28" spans="1:9" s="13" customFormat="1" ht="15">
      <c r="A28" s="29">
        <v>14</v>
      </c>
      <c r="B28" s="41" t="s">
        <v>21</v>
      </c>
      <c r="C28" s="14">
        <v>4.8</v>
      </c>
      <c r="D28" s="12">
        <v>13961.93</v>
      </c>
      <c r="E28" s="12">
        <v>111744.6</v>
      </c>
      <c r="F28" s="12">
        <v>12335.14</v>
      </c>
      <c r="G28" s="12">
        <v>95781.8</v>
      </c>
      <c r="H28" s="12">
        <f t="shared" si="0"/>
        <v>15962.800000000003</v>
      </c>
      <c r="I28" s="12"/>
    </row>
    <row r="29" spans="1:9" s="13" customFormat="1" ht="15">
      <c r="A29" s="30"/>
      <c r="B29" s="44"/>
      <c r="C29" s="14">
        <v>4.8</v>
      </c>
      <c r="D29" s="12">
        <v>6.38</v>
      </c>
      <c r="E29" s="12">
        <v>263087.29</v>
      </c>
      <c r="F29" s="12">
        <v>39.52</v>
      </c>
      <c r="G29" s="12">
        <v>260178.91</v>
      </c>
      <c r="H29" s="12">
        <f t="shared" si="0"/>
        <v>2908.3799999999756</v>
      </c>
      <c r="I29" s="12"/>
    </row>
    <row r="30" spans="1:9" s="13" customFormat="1" ht="15">
      <c r="A30" s="29">
        <v>15</v>
      </c>
      <c r="B30" s="41" t="s">
        <v>54</v>
      </c>
      <c r="C30" s="48">
        <v>5</v>
      </c>
      <c r="D30" s="12">
        <v>10553.82</v>
      </c>
      <c r="E30" s="12">
        <v>84341.38</v>
      </c>
      <c r="F30" s="12">
        <v>9824.32</v>
      </c>
      <c r="G30" s="12">
        <v>73334.24</v>
      </c>
      <c r="H30" s="12">
        <f t="shared" si="0"/>
        <v>11007.14</v>
      </c>
      <c r="I30" s="12"/>
    </row>
    <row r="31" spans="1:9" s="13" customFormat="1" ht="15">
      <c r="A31" s="33"/>
      <c r="B31" s="44"/>
      <c r="C31" s="48">
        <v>5</v>
      </c>
      <c r="D31" s="12">
        <v>-5.99</v>
      </c>
      <c r="E31" s="12">
        <v>158860.28</v>
      </c>
      <c r="F31" s="12">
        <v>288.38</v>
      </c>
      <c r="G31" s="12">
        <v>159066.51</v>
      </c>
      <c r="H31" s="12">
        <f t="shared" si="0"/>
        <v>-206.23000000001048</v>
      </c>
      <c r="I31" s="12"/>
    </row>
    <row r="32" spans="1:9" s="13" customFormat="1" ht="15">
      <c r="A32" s="15">
        <v>16</v>
      </c>
      <c r="B32" s="10" t="s">
        <v>89</v>
      </c>
      <c r="C32" s="48">
        <v>5.2</v>
      </c>
      <c r="D32" s="47">
        <v>15857.9</v>
      </c>
      <c r="E32" s="47">
        <v>126876.19</v>
      </c>
      <c r="F32" s="47">
        <v>14887.07</v>
      </c>
      <c r="G32" s="47">
        <v>110662.94</v>
      </c>
      <c r="H32" s="12">
        <f t="shared" si="0"/>
        <v>16213.25</v>
      </c>
      <c r="I32" s="12"/>
    </row>
    <row r="33" spans="1:9" s="13" customFormat="1" ht="15">
      <c r="A33" s="5">
        <v>17</v>
      </c>
      <c r="B33" s="10" t="s">
        <v>47</v>
      </c>
      <c r="C33" s="14">
        <v>15</v>
      </c>
      <c r="D33" s="47">
        <v>0</v>
      </c>
      <c r="E33" s="47">
        <v>841570.31</v>
      </c>
      <c r="F33" s="47">
        <v>0</v>
      </c>
      <c r="G33" s="47">
        <v>829102.34</v>
      </c>
      <c r="H33" s="12">
        <f>SUM(E33-G33)</f>
        <v>12467.970000000088</v>
      </c>
      <c r="I33" s="12"/>
    </row>
    <row r="34" spans="1:9" s="13" customFormat="1" ht="15">
      <c r="A34" s="33">
        <v>18</v>
      </c>
      <c r="B34" s="41" t="s">
        <v>69</v>
      </c>
      <c r="C34" s="14">
        <v>5</v>
      </c>
      <c r="D34" s="12">
        <v>30444.26</v>
      </c>
      <c r="E34" s="12">
        <v>243456.94</v>
      </c>
      <c r="F34" s="12">
        <v>29008.53</v>
      </c>
      <c r="G34" s="12">
        <v>209790.52</v>
      </c>
      <c r="H34" s="12">
        <f t="shared" si="0"/>
        <v>33666.42000000001</v>
      </c>
      <c r="I34" s="12"/>
    </row>
    <row r="35" spans="1:9" s="13" customFormat="1" ht="15">
      <c r="A35" s="33"/>
      <c r="B35" s="44"/>
      <c r="C35" s="14">
        <v>5</v>
      </c>
      <c r="D35" s="12">
        <v>0</v>
      </c>
      <c r="E35" s="12">
        <v>536654.84</v>
      </c>
      <c r="F35" s="12">
        <v>0</v>
      </c>
      <c r="G35" s="12">
        <v>530819.79</v>
      </c>
      <c r="H35" s="12">
        <f t="shared" si="0"/>
        <v>5835.04999999993</v>
      </c>
      <c r="I35" s="12"/>
    </row>
    <row r="36" spans="1:9" s="13" customFormat="1" ht="15">
      <c r="A36" s="33">
        <v>19</v>
      </c>
      <c r="B36" s="41" t="s">
        <v>7</v>
      </c>
      <c r="C36" s="14">
        <v>4.8</v>
      </c>
      <c r="D36" s="47">
        <v>0</v>
      </c>
      <c r="E36" s="47">
        <v>0.19</v>
      </c>
      <c r="F36" s="47">
        <v>0</v>
      </c>
      <c r="G36" s="47">
        <v>1510.71</v>
      </c>
      <c r="H36" s="12">
        <f t="shared" si="0"/>
        <v>-1510.52</v>
      </c>
      <c r="I36" s="12"/>
    </row>
    <row r="37" spans="1:9" s="13" customFormat="1" ht="15">
      <c r="A37" s="30"/>
      <c r="B37" s="44"/>
      <c r="C37" s="14">
        <v>4.8</v>
      </c>
      <c r="D37" s="47">
        <v>0</v>
      </c>
      <c r="E37" s="47">
        <v>501778.3</v>
      </c>
      <c r="F37" s="47">
        <v>0</v>
      </c>
      <c r="G37" s="47">
        <v>498250.87</v>
      </c>
      <c r="H37" s="12">
        <f t="shared" si="0"/>
        <v>3527.429999999993</v>
      </c>
      <c r="I37" s="12"/>
    </row>
    <row r="38" spans="1:9" s="13" customFormat="1" ht="15">
      <c r="A38" s="5">
        <v>20</v>
      </c>
      <c r="B38" s="49" t="s">
        <v>91</v>
      </c>
      <c r="C38" s="48">
        <v>5</v>
      </c>
      <c r="D38" s="47">
        <v>11648.91</v>
      </c>
      <c r="E38" s="47">
        <v>93075.4</v>
      </c>
      <c r="F38" s="47">
        <v>11151.08</v>
      </c>
      <c r="G38" s="47">
        <v>76534.58</v>
      </c>
      <c r="H38" s="12">
        <f t="shared" si="0"/>
        <v>16540.819999999992</v>
      </c>
      <c r="I38" s="12"/>
    </row>
    <row r="39" spans="1:9" s="13" customFormat="1" ht="15">
      <c r="A39" s="29">
        <v>21</v>
      </c>
      <c r="B39" s="41" t="s">
        <v>51</v>
      </c>
      <c r="C39" s="14">
        <v>5.2</v>
      </c>
      <c r="D39" s="12">
        <v>25616.27</v>
      </c>
      <c r="E39" s="12">
        <v>210287.86</v>
      </c>
      <c r="F39" s="12">
        <v>3969.05</v>
      </c>
      <c r="G39" s="12">
        <v>206518.97</v>
      </c>
      <c r="H39" s="12">
        <f t="shared" si="0"/>
        <v>3768.889999999985</v>
      </c>
      <c r="I39" s="12"/>
    </row>
    <row r="40" spans="1:9" s="13" customFormat="1" ht="15">
      <c r="A40" s="30"/>
      <c r="B40" s="44"/>
      <c r="C40" s="14">
        <v>5</v>
      </c>
      <c r="D40" s="12">
        <v>144.65</v>
      </c>
      <c r="E40" s="12">
        <v>243346.57</v>
      </c>
      <c r="F40" s="12">
        <v>1000</v>
      </c>
      <c r="G40" s="12">
        <v>239464.99</v>
      </c>
      <c r="H40" s="12">
        <f t="shared" si="0"/>
        <v>3881.5800000000163</v>
      </c>
      <c r="I40" s="12"/>
    </row>
    <row r="41" spans="1:9" s="13" customFormat="1" ht="15">
      <c r="A41" s="29">
        <v>22</v>
      </c>
      <c r="B41" s="50" t="s">
        <v>52</v>
      </c>
      <c r="C41" s="48">
        <v>5.2</v>
      </c>
      <c r="D41" s="47">
        <v>10002.09</v>
      </c>
      <c r="E41" s="47">
        <v>169187.22</v>
      </c>
      <c r="F41" s="47">
        <v>575.27</v>
      </c>
      <c r="G41" s="47">
        <v>190603</v>
      </c>
      <c r="H41" s="12">
        <f t="shared" si="0"/>
        <v>-21415.78</v>
      </c>
      <c r="I41" s="12"/>
    </row>
    <row r="42" spans="1:9" s="13" customFormat="1" ht="15">
      <c r="A42" s="30"/>
      <c r="B42" s="44"/>
      <c r="C42" s="48">
        <v>10.26</v>
      </c>
      <c r="D42" s="47">
        <v>0</v>
      </c>
      <c r="E42" s="47">
        <v>178744.48</v>
      </c>
      <c r="F42" s="47">
        <v>0</v>
      </c>
      <c r="G42" s="47">
        <v>178744.48</v>
      </c>
      <c r="H42" s="12">
        <f t="shared" si="0"/>
        <v>0</v>
      </c>
      <c r="I42" s="12"/>
    </row>
    <row r="43" spans="1:9" s="13" customFormat="1" ht="15">
      <c r="A43" s="5">
        <v>23</v>
      </c>
      <c r="B43" s="49" t="s">
        <v>97</v>
      </c>
      <c r="C43" s="48">
        <v>10</v>
      </c>
      <c r="D43" s="47">
        <v>25855.99</v>
      </c>
      <c r="E43" s="47">
        <v>206408.51</v>
      </c>
      <c r="F43" s="47">
        <v>18096.98</v>
      </c>
      <c r="G43" s="47">
        <v>124025.31</v>
      </c>
      <c r="H43" s="12">
        <f>SUM(E43-G43)</f>
        <v>82383.20000000001</v>
      </c>
      <c r="I43" s="12"/>
    </row>
    <row r="44" spans="1:9" s="13" customFormat="1" ht="15">
      <c r="A44" s="29">
        <v>24</v>
      </c>
      <c r="B44" s="41" t="s">
        <v>55</v>
      </c>
      <c r="C44" s="14">
        <v>11</v>
      </c>
      <c r="D44" s="47">
        <v>19373.68</v>
      </c>
      <c r="E44" s="47">
        <v>154492.47</v>
      </c>
      <c r="F44" s="47">
        <v>17586.77</v>
      </c>
      <c r="G44" s="47">
        <v>126417.25</v>
      </c>
      <c r="H44" s="12">
        <f t="shared" si="0"/>
        <v>28075.22</v>
      </c>
      <c r="I44" s="12"/>
    </row>
    <row r="45" spans="1:9" s="13" customFormat="1" ht="15">
      <c r="A45" s="30"/>
      <c r="B45" s="44"/>
      <c r="C45" s="14">
        <v>11</v>
      </c>
      <c r="D45" s="47">
        <v>0</v>
      </c>
      <c r="E45" s="47">
        <v>239795.88</v>
      </c>
      <c r="F45" s="47">
        <v>0</v>
      </c>
      <c r="G45" s="47">
        <v>235521.29</v>
      </c>
      <c r="H45" s="12">
        <f t="shared" si="0"/>
        <v>4274.5899999999965</v>
      </c>
      <c r="I45" s="12"/>
    </row>
    <row r="46" spans="1:9" s="13" customFormat="1" ht="15">
      <c r="A46" s="29">
        <v>25</v>
      </c>
      <c r="B46" s="41" t="s">
        <v>49</v>
      </c>
      <c r="C46" s="14">
        <v>5.2</v>
      </c>
      <c r="D46" s="12">
        <v>4233.49</v>
      </c>
      <c r="E46" s="12">
        <v>33953.62</v>
      </c>
      <c r="F46" s="12">
        <v>5084.95</v>
      </c>
      <c r="G46" s="12">
        <v>31192.82</v>
      </c>
      <c r="H46" s="12">
        <f t="shared" si="0"/>
        <v>2760.800000000003</v>
      </c>
      <c r="I46" s="12"/>
    </row>
    <row r="47" spans="1:9" s="13" customFormat="1" ht="15">
      <c r="A47" s="30"/>
      <c r="B47" s="44"/>
      <c r="C47" s="14">
        <v>5.2</v>
      </c>
      <c r="D47" s="12">
        <v>4.46</v>
      </c>
      <c r="E47" s="12">
        <v>67052.18</v>
      </c>
      <c r="F47" s="12">
        <v>81.28</v>
      </c>
      <c r="G47" s="12">
        <v>66819.9</v>
      </c>
      <c r="H47" s="12">
        <f t="shared" si="0"/>
        <v>232.27999999999884</v>
      </c>
      <c r="I47" s="12"/>
    </row>
    <row r="48" spans="1:9" s="13" customFormat="1" ht="15">
      <c r="A48" s="5">
        <v>26</v>
      </c>
      <c r="B48" s="41" t="s">
        <v>62</v>
      </c>
      <c r="C48" s="14">
        <v>5.2</v>
      </c>
      <c r="D48" s="47">
        <v>6815.92</v>
      </c>
      <c r="E48" s="47">
        <v>6815.92</v>
      </c>
      <c r="F48" s="47">
        <v>1313.59</v>
      </c>
      <c r="G48" s="47">
        <v>1313.59</v>
      </c>
      <c r="H48" s="12">
        <f t="shared" si="0"/>
        <v>5502.33</v>
      </c>
      <c r="I48" s="12"/>
    </row>
    <row r="49" spans="1:9" s="13" customFormat="1" ht="15">
      <c r="A49" s="5"/>
      <c r="B49" s="44"/>
      <c r="C49" s="14">
        <v>5</v>
      </c>
      <c r="D49" s="47">
        <v>0</v>
      </c>
      <c r="E49" s="47">
        <v>69120.68</v>
      </c>
      <c r="F49" s="47">
        <v>0</v>
      </c>
      <c r="G49" s="47">
        <v>62373.83</v>
      </c>
      <c r="H49" s="12">
        <f t="shared" si="0"/>
        <v>6746.849999999991</v>
      </c>
      <c r="I49" s="12"/>
    </row>
    <row r="50" spans="1:9" s="13" customFormat="1" ht="15">
      <c r="A50" s="5">
        <v>27</v>
      </c>
      <c r="B50" s="10" t="s">
        <v>61</v>
      </c>
      <c r="C50" s="14">
        <v>4.8</v>
      </c>
      <c r="D50" s="12">
        <v>0</v>
      </c>
      <c r="E50" s="12">
        <v>33410.14</v>
      </c>
      <c r="F50" s="12">
        <v>0</v>
      </c>
      <c r="G50" s="12">
        <v>26861.44</v>
      </c>
      <c r="H50" s="12">
        <f t="shared" si="0"/>
        <v>6548.700000000001</v>
      </c>
      <c r="I50" s="12"/>
    </row>
    <row r="51" spans="1:9" s="13" customFormat="1" ht="15">
      <c r="A51" s="5">
        <v>28</v>
      </c>
      <c r="B51" s="45" t="s">
        <v>63</v>
      </c>
      <c r="C51" s="14">
        <v>0</v>
      </c>
      <c r="D51" s="12">
        <v>0</v>
      </c>
      <c r="E51" s="12">
        <v>0</v>
      </c>
      <c r="F51" s="12">
        <v>0.01</v>
      </c>
      <c r="G51" s="12">
        <v>1.23</v>
      </c>
      <c r="H51" s="12">
        <f t="shared" si="0"/>
        <v>-1.23</v>
      </c>
      <c r="I51" s="12"/>
    </row>
    <row r="52" spans="1:9" s="13" customFormat="1" ht="15">
      <c r="A52" s="5"/>
      <c r="B52" s="46"/>
      <c r="C52" s="14">
        <v>6.5</v>
      </c>
      <c r="D52" s="12">
        <v>0</v>
      </c>
      <c r="E52" s="12">
        <v>337179.2</v>
      </c>
      <c r="F52" s="12">
        <v>1001.53</v>
      </c>
      <c r="G52" s="12">
        <v>332430.49</v>
      </c>
      <c r="H52" s="12">
        <f t="shared" si="0"/>
        <v>4748.710000000021</v>
      </c>
      <c r="I52" s="12"/>
    </row>
    <row r="53" spans="1:9" s="13" customFormat="1" ht="15">
      <c r="A53" s="5">
        <v>29</v>
      </c>
      <c r="B53" s="10" t="s">
        <v>65</v>
      </c>
      <c r="C53" s="14">
        <v>10</v>
      </c>
      <c r="D53" s="12">
        <v>0</v>
      </c>
      <c r="E53" s="12">
        <v>645078.7</v>
      </c>
      <c r="F53" s="12">
        <v>0</v>
      </c>
      <c r="G53" s="12">
        <v>593306.22</v>
      </c>
      <c r="H53" s="12">
        <f t="shared" si="0"/>
        <v>51772.47999999998</v>
      </c>
      <c r="I53" s="12"/>
    </row>
    <row r="54" spans="1:9" s="13" customFormat="1" ht="15">
      <c r="A54" s="5">
        <v>30</v>
      </c>
      <c r="B54" s="10" t="s">
        <v>93</v>
      </c>
      <c r="C54" s="14">
        <v>5.2</v>
      </c>
      <c r="D54" s="12">
        <v>11152.82</v>
      </c>
      <c r="E54" s="12">
        <v>89046.18</v>
      </c>
      <c r="F54" s="12">
        <v>10977.08</v>
      </c>
      <c r="G54" s="12">
        <v>73223.78</v>
      </c>
      <c r="H54" s="12">
        <f t="shared" si="0"/>
        <v>15822.399999999994</v>
      </c>
      <c r="I54" s="12"/>
    </row>
    <row r="55" spans="1:9" s="13" customFormat="1" ht="15">
      <c r="A55" s="29">
        <v>31</v>
      </c>
      <c r="B55" s="41" t="s">
        <v>53</v>
      </c>
      <c r="C55" s="14">
        <v>5.2</v>
      </c>
      <c r="D55" s="47">
        <v>3206.09</v>
      </c>
      <c r="E55" s="47">
        <v>25655.93</v>
      </c>
      <c r="F55" s="47">
        <v>3328.21</v>
      </c>
      <c r="G55" s="47">
        <v>23713.13</v>
      </c>
      <c r="H55" s="12">
        <f t="shared" si="0"/>
        <v>1942.7999999999993</v>
      </c>
      <c r="I55" s="12"/>
    </row>
    <row r="56" spans="1:9" s="13" customFormat="1" ht="15">
      <c r="A56" s="30"/>
      <c r="B56" s="44"/>
      <c r="C56" s="14">
        <v>5</v>
      </c>
      <c r="D56" s="47">
        <v>0</v>
      </c>
      <c r="E56" s="47">
        <v>49355.93</v>
      </c>
      <c r="F56" s="47">
        <v>0.01</v>
      </c>
      <c r="G56" s="47">
        <v>49355.93</v>
      </c>
      <c r="H56" s="12">
        <f t="shared" si="0"/>
        <v>0</v>
      </c>
      <c r="I56" s="12"/>
    </row>
    <row r="57" spans="1:9" s="13" customFormat="1" ht="15">
      <c r="A57" s="5">
        <v>32</v>
      </c>
      <c r="B57" s="10" t="s">
        <v>90</v>
      </c>
      <c r="C57" s="14">
        <v>5.2</v>
      </c>
      <c r="D57" s="47">
        <v>11699.47</v>
      </c>
      <c r="E57" s="47">
        <v>195995.4</v>
      </c>
      <c r="F57" s="47">
        <v>8815.12</v>
      </c>
      <c r="G57" s="47">
        <v>147229.25</v>
      </c>
      <c r="H57" s="12">
        <f t="shared" si="0"/>
        <v>48766.149999999994</v>
      </c>
      <c r="I57" s="12"/>
    </row>
    <row r="58" spans="1:9" s="13" customFormat="1" ht="15">
      <c r="A58" s="29">
        <v>33</v>
      </c>
      <c r="B58" s="41" t="s">
        <v>24</v>
      </c>
      <c r="C58" s="14">
        <v>5.2</v>
      </c>
      <c r="D58" s="12">
        <v>9110.75</v>
      </c>
      <c r="E58" s="12">
        <v>81284.69</v>
      </c>
      <c r="F58" s="12">
        <v>7412.21</v>
      </c>
      <c r="G58" s="12">
        <v>63947.87</v>
      </c>
      <c r="H58" s="12">
        <f t="shared" si="0"/>
        <v>17336.82</v>
      </c>
      <c r="I58" s="12"/>
    </row>
    <row r="59" spans="1:9" s="13" customFormat="1" ht="15">
      <c r="A59" s="30"/>
      <c r="B59" s="44"/>
      <c r="C59" s="14">
        <v>10</v>
      </c>
      <c r="D59" s="12">
        <v>0</v>
      </c>
      <c r="E59" s="12">
        <v>332299.2</v>
      </c>
      <c r="F59" s="12">
        <v>0</v>
      </c>
      <c r="G59" s="12">
        <v>316647.71</v>
      </c>
      <c r="H59" s="12">
        <f t="shared" si="0"/>
        <v>15651.48999999999</v>
      </c>
      <c r="I59" s="12"/>
    </row>
    <row r="60" spans="1:9" s="13" customFormat="1" ht="15">
      <c r="A60" s="29">
        <v>34</v>
      </c>
      <c r="B60" s="41" t="s">
        <v>9</v>
      </c>
      <c r="C60" s="14">
        <v>5</v>
      </c>
      <c r="D60" s="12">
        <v>13930.41</v>
      </c>
      <c r="E60" s="12">
        <v>111329.17</v>
      </c>
      <c r="F60" s="12">
        <v>11896.17</v>
      </c>
      <c r="G60" s="12">
        <v>89933</v>
      </c>
      <c r="H60" s="12">
        <f t="shared" si="0"/>
        <v>21396.17</v>
      </c>
      <c r="I60" s="12"/>
    </row>
    <row r="61" spans="1:9" s="13" customFormat="1" ht="15">
      <c r="A61" s="30"/>
      <c r="B61" s="44"/>
      <c r="C61" s="14">
        <v>5</v>
      </c>
      <c r="D61" s="12">
        <v>3.56</v>
      </c>
      <c r="E61" s="12">
        <v>294184</v>
      </c>
      <c r="F61" s="12">
        <v>53.02</v>
      </c>
      <c r="G61" s="12">
        <v>287079.78</v>
      </c>
      <c r="H61" s="12">
        <f t="shared" si="0"/>
        <v>7104.219999999972</v>
      </c>
      <c r="I61" s="12"/>
    </row>
    <row r="62" spans="1:9" s="13" customFormat="1" ht="15">
      <c r="A62" s="5">
        <v>35</v>
      </c>
      <c r="B62" s="10" t="s">
        <v>31</v>
      </c>
      <c r="C62" s="14">
        <v>10</v>
      </c>
      <c r="D62" s="12">
        <v>0</v>
      </c>
      <c r="E62" s="12">
        <v>79383.13</v>
      </c>
      <c r="F62" s="12">
        <v>0</v>
      </c>
      <c r="G62" s="12">
        <v>74854.4</v>
      </c>
      <c r="H62" s="12">
        <f t="shared" si="0"/>
        <v>4528.7300000000105</v>
      </c>
      <c r="I62" s="12"/>
    </row>
    <row r="63" spans="1:9" s="13" customFormat="1" ht="15">
      <c r="A63" s="29">
        <v>36</v>
      </c>
      <c r="B63" s="41" t="s">
        <v>23</v>
      </c>
      <c r="C63" s="14">
        <v>5.2</v>
      </c>
      <c r="D63" s="12">
        <v>14516.63</v>
      </c>
      <c r="E63" s="12">
        <v>116174.64</v>
      </c>
      <c r="F63" s="12">
        <v>7580.2</v>
      </c>
      <c r="G63" s="12">
        <v>85683.57</v>
      </c>
      <c r="H63" s="12">
        <f t="shared" si="0"/>
        <v>30491.069999999992</v>
      </c>
      <c r="I63" s="12"/>
    </row>
    <row r="64" spans="1:9" s="13" customFormat="1" ht="15">
      <c r="A64" s="30"/>
      <c r="B64" s="44"/>
      <c r="C64" s="14">
        <v>5</v>
      </c>
      <c r="D64" s="12">
        <v>0</v>
      </c>
      <c r="E64" s="12">
        <v>283938.32</v>
      </c>
      <c r="F64" s="12">
        <v>100</v>
      </c>
      <c r="G64" s="12">
        <v>265369.16</v>
      </c>
      <c r="H64" s="12">
        <f t="shared" si="0"/>
        <v>18569.160000000033</v>
      </c>
      <c r="I64" s="12"/>
    </row>
    <row r="65" spans="1:9" s="13" customFormat="1" ht="15">
      <c r="A65" s="29">
        <v>37</v>
      </c>
      <c r="B65" s="41" t="s">
        <v>46</v>
      </c>
      <c r="C65" s="14">
        <v>5</v>
      </c>
      <c r="D65" s="12">
        <v>57188.44</v>
      </c>
      <c r="E65" s="12">
        <v>457521.06</v>
      </c>
      <c r="F65" s="12">
        <v>51230.7</v>
      </c>
      <c r="G65" s="12">
        <v>389651.69</v>
      </c>
      <c r="H65" s="12">
        <f aca="true" t="shared" si="1" ref="H65:H74">SUM(E65-G65)</f>
        <v>67869.37</v>
      </c>
      <c r="I65" s="12"/>
    </row>
    <row r="66" spans="1:9" s="13" customFormat="1" ht="15">
      <c r="A66" s="30"/>
      <c r="B66" s="44"/>
      <c r="C66" s="14">
        <v>5</v>
      </c>
      <c r="D66" s="12">
        <v>42.22</v>
      </c>
      <c r="E66" s="12">
        <v>964985.99</v>
      </c>
      <c r="F66" s="12">
        <v>573.33</v>
      </c>
      <c r="G66" s="12">
        <v>938273.23</v>
      </c>
      <c r="H66" s="12">
        <f t="shared" si="1"/>
        <v>26712.76000000001</v>
      </c>
      <c r="I66" s="12"/>
    </row>
    <row r="67" spans="1:9" s="13" customFormat="1" ht="15">
      <c r="A67" s="5">
        <v>38</v>
      </c>
      <c r="B67" s="10" t="s">
        <v>22</v>
      </c>
      <c r="C67" s="14">
        <v>5</v>
      </c>
      <c r="D67" s="47">
        <v>0</v>
      </c>
      <c r="E67" s="47">
        <v>465733.33</v>
      </c>
      <c r="F67" s="47">
        <v>0</v>
      </c>
      <c r="G67" s="47">
        <v>412014.48</v>
      </c>
      <c r="H67" s="12">
        <f t="shared" si="1"/>
        <v>53718.850000000035</v>
      </c>
      <c r="I67" s="12"/>
    </row>
    <row r="68" spans="1:9" s="13" customFormat="1" ht="15">
      <c r="A68" s="5">
        <v>39</v>
      </c>
      <c r="B68" s="10" t="s">
        <v>94</v>
      </c>
      <c r="C68" s="14">
        <v>5</v>
      </c>
      <c r="D68" s="47">
        <v>10316.38</v>
      </c>
      <c r="E68" s="47">
        <v>82173.4</v>
      </c>
      <c r="F68" s="47">
        <v>13431.83</v>
      </c>
      <c r="G68" s="47">
        <v>63720.96</v>
      </c>
      <c r="H68" s="12">
        <f t="shared" si="1"/>
        <v>18452.439999999995</v>
      </c>
      <c r="I68" s="12"/>
    </row>
    <row r="69" spans="1:9" s="13" customFormat="1" ht="15">
      <c r="A69" s="5">
        <v>40</v>
      </c>
      <c r="B69" s="10" t="s">
        <v>95</v>
      </c>
      <c r="C69" s="14">
        <v>10</v>
      </c>
      <c r="D69" s="47">
        <v>23325.61</v>
      </c>
      <c r="E69" s="47">
        <v>184524.67</v>
      </c>
      <c r="F69" s="47">
        <v>34173.45</v>
      </c>
      <c r="G69" s="47">
        <v>159320.71</v>
      </c>
      <c r="H69" s="12">
        <f t="shared" si="1"/>
        <v>25203.96000000002</v>
      </c>
      <c r="I69" s="12"/>
    </row>
    <row r="70" spans="1:9" s="13" customFormat="1" ht="15">
      <c r="A70" s="29">
        <v>41</v>
      </c>
      <c r="B70" s="41" t="s">
        <v>10</v>
      </c>
      <c r="C70" s="14">
        <v>5.2</v>
      </c>
      <c r="D70" s="12">
        <v>16592.4</v>
      </c>
      <c r="E70" s="12">
        <v>130269.99</v>
      </c>
      <c r="F70" s="12">
        <v>9248.75</v>
      </c>
      <c r="G70" s="12">
        <v>114883.9</v>
      </c>
      <c r="H70" s="12">
        <f t="shared" si="1"/>
        <v>15386.090000000011</v>
      </c>
      <c r="I70" s="12"/>
    </row>
    <row r="71" spans="1:9" s="13" customFormat="1" ht="15">
      <c r="A71" s="30"/>
      <c r="B71" s="44"/>
      <c r="C71" s="14">
        <v>5</v>
      </c>
      <c r="D71" s="12">
        <v>62.84</v>
      </c>
      <c r="E71" s="12">
        <v>384740.17</v>
      </c>
      <c r="F71" s="12">
        <v>518.12</v>
      </c>
      <c r="G71" s="12">
        <v>372129.66</v>
      </c>
      <c r="H71" s="12">
        <f t="shared" si="1"/>
        <v>12610.51000000001</v>
      </c>
      <c r="I71" s="12"/>
    </row>
    <row r="72" spans="1:9" s="13" customFormat="1" ht="15">
      <c r="A72" s="29">
        <v>42</v>
      </c>
      <c r="B72" s="41" t="s">
        <v>45</v>
      </c>
      <c r="C72" s="14">
        <v>4.9</v>
      </c>
      <c r="D72" s="12">
        <v>15936.64</v>
      </c>
      <c r="E72" s="12">
        <v>127493.12</v>
      </c>
      <c r="F72" s="12">
        <v>0</v>
      </c>
      <c r="G72" s="12">
        <v>18122.09</v>
      </c>
      <c r="H72" s="12">
        <f t="shared" si="1"/>
        <v>109371.03</v>
      </c>
      <c r="I72" s="12"/>
    </row>
    <row r="73" spans="1:9" s="13" customFormat="1" ht="15">
      <c r="A73" s="30"/>
      <c r="B73" s="44"/>
      <c r="C73" s="14">
        <v>4.9</v>
      </c>
      <c r="D73" s="12">
        <v>0</v>
      </c>
      <c r="E73" s="12">
        <v>271016.79</v>
      </c>
      <c r="F73" s="12">
        <v>0</v>
      </c>
      <c r="G73" s="12">
        <v>259252.28</v>
      </c>
      <c r="H73" s="12">
        <f t="shared" si="1"/>
        <v>11764.50999999998</v>
      </c>
      <c r="I73" s="12"/>
    </row>
    <row r="74" spans="1:9" s="13" customFormat="1" ht="15">
      <c r="A74" s="5">
        <v>43</v>
      </c>
      <c r="B74" s="10" t="s">
        <v>16</v>
      </c>
      <c r="C74" s="14">
        <v>10</v>
      </c>
      <c r="D74" s="47">
        <v>0</v>
      </c>
      <c r="E74" s="47">
        <v>51829.2</v>
      </c>
      <c r="F74" s="47">
        <v>0</v>
      </c>
      <c r="G74" s="47">
        <v>49306</v>
      </c>
      <c r="H74" s="12">
        <f t="shared" si="1"/>
        <v>2523.199999999997</v>
      </c>
      <c r="I74" s="12"/>
    </row>
    <row r="75" spans="1:9" s="13" customFormat="1" ht="15">
      <c r="A75" s="5">
        <v>44</v>
      </c>
      <c r="B75" s="10" t="s">
        <v>17</v>
      </c>
      <c r="C75" s="14">
        <v>25</v>
      </c>
      <c r="D75" s="47">
        <v>0</v>
      </c>
      <c r="E75" s="47">
        <v>80894</v>
      </c>
      <c r="F75" s="47">
        <v>0</v>
      </c>
      <c r="G75" s="47">
        <v>80894</v>
      </c>
      <c r="H75" s="12">
        <f>SUM(E75-G75)</f>
        <v>0</v>
      </c>
      <c r="I75" s="12"/>
    </row>
    <row r="76" spans="1:9" s="13" customFormat="1" ht="15">
      <c r="A76" s="15">
        <v>45</v>
      </c>
      <c r="B76" s="10" t="s">
        <v>96</v>
      </c>
      <c r="C76" s="14">
        <v>33.15</v>
      </c>
      <c r="D76" s="47">
        <v>26785.2</v>
      </c>
      <c r="E76" s="47">
        <v>213356.13</v>
      </c>
      <c r="F76" s="47">
        <v>15107.99</v>
      </c>
      <c r="G76" s="47">
        <v>106120.94</v>
      </c>
      <c r="H76" s="12">
        <f>SUM(E76-G76)</f>
        <v>107235.19</v>
      </c>
      <c r="I76" s="12"/>
    </row>
    <row r="77" spans="1:9" s="13" customFormat="1" ht="15.75">
      <c r="A77" s="5"/>
      <c r="B77" s="9" t="s">
        <v>14</v>
      </c>
      <c r="C77" s="14"/>
      <c r="D77" s="16">
        <f>SUM(D7:D76)</f>
        <v>601900.5399999999</v>
      </c>
      <c r="E77" s="16">
        <f>SUM(E7:E76)</f>
        <v>16627890.9</v>
      </c>
      <c r="F77" s="16">
        <f>SUM(F7:F76)</f>
        <v>501131.14000000025</v>
      </c>
      <c r="G77" s="16">
        <f>SUM(G7:G76)</f>
        <v>15391652.620000005</v>
      </c>
      <c r="H77" s="16">
        <f>SUM(E77-G77)</f>
        <v>1236238.2799999956</v>
      </c>
      <c r="I77" s="12"/>
    </row>
    <row r="78" spans="1:9" s="13" customFormat="1" ht="15">
      <c r="A78" s="5"/>
      <c r="B78" s="10"/>
      <c r="C78" s="14"/>
      <c r="D78" s="12"/>
      <c r="E78" s="12"/>
      <c r="F78" s="12"/>
      <c r="G78" s="12"/>
      <c r="H78" s="12"/>
      <c r="I78" s="12"/>
    </row>
    <row r="79" spans="1:9" s="13" customFormat="1" ht="15">
      <c r="A79" s="5"/>
      <c r="B79" s="10"/>
      <c r="C79" s="14"/>
      <c r="D79" s="12"/>
      <c r="E79" s="12"/>
      <c r="F79" s="12"/>
      <c r="G79" s="12"/>
      <c r="H79" s="12"/>
      <c r="I79" s="12"/>
    </row>
    <row r="80" spans="1:9" s="13" customFormat="1" ht="15.75">
      <c r="A80" s="5"/>
      <c r="B80" s="11" t="s">
        <v>11</v>
      </c>
      <c r="C80" s="14"/>
      <c r="D80" s="12"/>
      <c r="E80" s="12"/>
      <c r="F80" s="12"/>
      <c r="G80" s="12"/>
      <c r="H80" s="12"/>
      <c r="I80" s="12"/>
    </row>
    <row r="81" spans="1:9" s="13" customFormat="1" ht="15">
      <c r="A81" s="27">
        <v>1</v>
      </c>
      <c r="B81" s="51" t="s">
        <v>99</v>
      </c>
      <c r="C81" s="14">
        <v>5</v>
      </c>
      <c r="D81" s="12">
        <v>3902.96</v>
      </c>
      <c r="E81" s="12">
        <v>37906.05</v>
      </c>
      <c r="F81" s="12">
        <v>4454.31</v>
      </c>
      <c r="G81" s="12">
        <v>30426.85</v>
      </c>
      <c r="H81" s="12">
        <f aca="true" t="shared" si="2" ref="H81:H89">SUM(E81-G81)</f>
        <v>7479.200000000004</v>
      </c>
      <c r="I81" s="12">
        <v>39.25</v>
      </c>
    </row>
    <row r="82" spans="1:9" s="13" customFormat="1" ht="15">
      <c r="A82" s="28"/>
      <c r="B82" s="52"/>
      <c r="C82" s="14"/>
      <c r="D82" s="12"/>
      <c r="E82" s="12"/>
      <c r="F82" s="12"/>
      <c r="G82" s="12">
        <v>88887.22</v>
      </c>
      <c r="H82" s="12"/>
      <c r="I82" s="12"/>
    </row>
    <row r="83" spans="1:9" s="13" customFormat="1" ht="30">
      <c r="A83" s="5">
        <v>2</v>
      </c>
      <c r="B83" s="10" t="s">
        <v>98</v>
      </c>
      <c r="C83" s="14">
        <v>75</v>
      </c>
      <c r="D83" s="12">
        <v>64599.39</v>
      </c>
      <c r="E83" s="12">
        <v>517474.76</v>
      </c>
      <c r="F83" s="12">
        <v>28</v>
      </c>
      <c r="G83" s="12">
        <v>311348.95</v>
      </c>
      <c r="H83" s="12">
        <f t="shared" si="2"/>
        <v>206125.81</v>
      </c>
      <c r="I83" s="12">
        <v>631.76</v>
      </c>
    </row>
    <row r="84" spans="1:9" s="13" customFormat="1" ht="30">
      <c r="A84" s="5">
        <v>3</v>
      </c>
      <c r="B84" s="10" t="s">
        <v>12</v>
      </c>
      <c r="C84" s="14">
        <v>30</v>
      </c>
      <c r="D84" s="12">
        <v>7908.17</v>
      </c>
      <c r="E84" s="12">
        <v>71149.05</v>
      </c>
      <c r="F84" s="12">
        <v>6841.6</v>
      </c>
      <c r="G84" s="12">
        <v>51574.45</v>
      </c>
      <c r="H84" s="12">
        <f t="shared" si="2"/>
        <v>19574.600000000006</v>
      </c>
      <c r="I84" s="12">
        <v>51.65</v>
      </c>
    </row>
    <row r="85" spans="1:9" s="13" customFormat="1" ht="30">
      <c r="A85" s="5">
        <v>4</v>
      </c>
      <c r="B85" s="10" t="s">
        <v>13</v>
      </c>
      <c r="C85" s="14">
        <v>5.2</v>
      </c>
      <c r="D85" s="12">
        <v>1962.6</v>
      </c>
      <c r="E85" s="12">
        <v>194069.66</v>
      </c>
      <c r="F85" s="12">
        <v>4672.1</v>
      </c>
      <c r="G85" s="12">
        <v>86755.03</v>
      </c>
      <c r="H85" s="12">
        <f t="shared" si="2"/>
        <v>107314.63</v>
      </c>
      <c r="I85" s="12">
        <v>467.79</v>
      </c>
    </row>
    <row r="86" spans="1:9" s="13" customFormat="1" ht="15">
      <c r="A86" s="5">
        <v>5</v>
      </c>
      <c r="B86" s="10" t="s">
        <v>100</v>
      </c>
      <c r="C86" s="14">
        <v>80</v>
      </c>
      <c r="D86" s="12">
        <v>72801.47</v>
      </c>
      <c r="E86" s="12">
        <v>568400</v>
      </c>
      <c r="F86" s="12">
        <v>63716.4</v>
      </c>
      <c r="G86" s="12">
        <v>209613.27</v>
      </c>
      <c r="H86" s="12">
        <f t="shared" si="2"/>
        <v>358786.73</v>
      </c>
      <c r="I86" s="12">
        <v>3100.8</v>
      </c>
    </row>
    <row r="87" spans="1:9" s="13" customFormat="1" ht="29.25" customHeight="1">
      <c r="A87" s="5">
        <v>6</v>
      </c>
      <c r="B87" s="10" t="s">
        <v>101</v>
      </c>
      <c r="C87" s="14">
        <v>80</v>
      </c>
      <c r="D87" s="12">
        <v>73534.19</v>
      </c>
      <c r="E87" s="12">
        <v>567064.64</v>
      </c>
      <c r="F87" s="12">
        <v>93139.5</v>
      </c>
      <c r="G87" s="12">
        <v>215719.77</v>
      </c>
      <c r="H87" s="12">
        <f>SUM(E87-G87)</f>
        <v>351344.87</v>
      </c>
      <c r="I87" s="12">
        <v>4376.64</v>
      </c>
    </row>
    <row r="88" spans="1:9" s="13" customFormat="1" ht="32.25" customHeight="1">
      <c r="A88" s="5">
        <v>7</v>
      </c>
      <c r="B88" s="10" t="s">
        <v>102</v>
      </c>
      <c r="C88" s="14">
        <v>85</v>
      </c>
      <c r="D88" s="12">
        <v>78317.93</v>
      </c>
      <c r="E88" s="12">
        <v>624797.46</v>
      </c>
      <c r="F88" s="12">
        <v>13689</v>
      </c>
      <c r="G88" s="12">
        <v>71497.03</v>
      </c>
      <c r="H88" s="12">
        <f t="shared" si="2"/>
        <v>553300.4299999999</v>
      </c>
      <c r="I88" s="12">
        <v>285.46</v>
      </c>
    </row>
    <row r="89" spans="1:9" s="13" customFormat="1" ht="15.75">
      <c r="A89" s="5"/>
      <c r="B89" s="9" t="s">
        <v>14</v>
      </c>
      <c r="C89" s="17"/>
      <c r="D89" s="16">
        <f>SUM(D81:D88)</f>
        <v>303026.71</v>
      </c>
      <c r="E89" s="16">
        <f>SUM(E81:E88)</f>
        <v>2580861.62</v>
      </c>
      <c r="F89" s="16">
        <f>SUM(F81:F88)</f>
        <v>186540.91</v>
      </c>
      <c r="G89" s="16">
        <f>SUM(G81:G88)</f>
        <v>1065822.57</v>
      </c>
      <c r="H89" s="16">
        <f t="shared" si="2"/>
        <v>1515039.05</v>
      </c>
      <c r="I89" s="16">
        <f>SUM(I81:I88)</f>
        <v>8953.349999999999</v>
      </c>
    </row>
    <row r="90" spans="1:9" s="13" customFormat="1" ht="15">
      <c r="A90" s="5">
        <v>1</v>
      </c>
      <c r="B90" s="19" t="s">
        <v>57</v>
      </c>
      <c r="C90" s="14">
        <v>4.6</v>
      </c>
      <c r="D90" s="12">
        <v>4042.99</v>
      </c>
      <c r="E90" s="12">
        <v>69351.64</v>
      </c>
      <c r="F90" s="12">
        <v>7243.64</v>
      </c>
      <c r="G90" s="12">
        <v>28959.99</v>
      </c>
      <c r="H90" s="12">
        <f aca="true" t="shared" si="3" ref="H90:H98">SUM(E90-G90)</f>
        <v>40391.649999999994</v>
      </c>
      <c r="I90" s="12"/>
    </row>
    <row r="91" spans="1:9" s="13" customFormat="1" ht="15">
      <c r="A91" s="5">
        <v>2</v>
      </c>
      <c r="B91" s="19" t="s">
        <v>108</v>
      </c>
      <c r="C91" s="14">
        <v>5.2</v>
      </c>
      <c r="D91" s="12">
        <v>10140.22</v>
      </c>
      <c r="E91" s="12">
        <v>80466.4</v>
      </c>
      <c r="F91" s="12">
        <v>9718.68</v>
      </c>
      <c r="G91" s="12">
        <v>50071.14</v>
      </c>
      <c r="H91" s="12">
        <f t="shared" si="3"/>
        <v>30395.259999999995</v>
      </c>
      <c r="I91" s="12"/>
    </row>
    <row r="92" spans="1:9" s="13" customFormat="1" ht="15">
      <c r="A92" s="5">
        <v>3</v>
      </c>
      <c r="B92" s="19" t="s">
        <v>110</v>
      </c>
      <c r="C92" s="14">
        <v>5.2</v>
      </c>
      <c r="D92" s="12">
        <v>16429.81</v>
      </c>
      <c r="E92" s="12">
        <v>130878.64</v>
      </c>
      <c r="F92" s="12">
        <v>14281.74</v>
      </c>
      <c r="G92" s="12">
        <v>89702.8</v>
      </c>
      <c r="H92" s="12">
        <f t="shared" si="3"/>
        <v>41175.84</v>
      </c>
      <c r="I92" s="12"/>
    </row>
    <row r="93" spans="1:9" s="13" customFormat="1" ht="15">
      <c r="A93" s="5">
        <v>4</v>
      </c>
      <c r="B93" s="19" t="s">
        <v>109</v>
      </c>
      <c r="C93" s="14">
        <v>5.2</v>
      </c>
      <c r="D93" s="12">
        <v>153.79</v>
      </c>
      <c r="E93" s="12">
        <v>231339.43</v>
      </c>
      <c r="F93" s="12">
        <v>4548.23</v>
      </c>
      <c r="G93" s="12">
        <v>213762.41</v>
      </c>
      <c r="H93" s="12">
        <f t="shared" si="3"/>
        <v>17577.01999999999</v>
      </c>
      <c r="I93" s="12"/>
    </row>
    <row r="94" spans="1:9" s="13" customFormat="1" ht="15">
      <c r="A94" s="5">
        <v>5</v>
      </c>
      <c r="B94" s="19" t="s">
        <v>112</v>
      </c>
      <c r="C94" s="14">
        <v>5.2</v>
      </c>
      <c r="D94" s="12">
        <v>10383.65</v>
      </c>
      <c r="E94" s="12">
        <v>10383.65</v>
      </c>
      <c r="F94" s="12">
        <v>7039</v>
      </c>
      <c r="G94" s="12">
        <v>7039</v>
      </c>
      <c r="H94" s="12">
        <f t="shared" si="3"/>
        <v>3344.6499999999996</v>
      </c>
      <c r="I94" s="12"/>
    </row>
    <row r="95" spans="1:9" s="13" customFormat="1" ht="15">
      <c r="A95" s="5">
        <v>6</v>
      </c>
      <c r="B95" s="19" t="s">
        <v>111</v>
      </c>
      <c r="C95" s="14">
        <v>5.2</v>
      </c>
      <c r="D95" s="12">
        <v>10387.12</v>
      </c>
      <c r="E95" s="12">
        <v>10387.12</v>
      </c>
      <c r="F95" s="12">
        <v>8653.02</v>
      </c>
      <c r="G95" s="12">
        <v>8653.02</v>
      </c>
      <c r="H95" s="12">
        <f t="shared" si="3"/>
        <v>1734.1000000000004</v>
      </c>
      <c r="I95" s="12"/>
    </row>
    <row r="96" spans="1:9" s="13" customFormat="1" ht="15">
      <c r="A96" s="5">
        <v>7</v>
      </c>
      <c r="B96" s="19" t="s">
        <v>134</v>
      </c>
      <c r="C96" s="14">
        <v>5.2</v>
      </c>
      <c r="D96" s="12">
        <v>8777.15</v>
      </c>
      <c r="E96" s="12">
        <v>34990.18</v>
      </c>
      <c r="F96" s="12">
        <v>4879.38</v>
      </c>
      <c r="G96" s="12">
        <v>16870.76</v>
      </c>
      <c r="H96" s="12">
        <f t="shared" si="3"/>
        <v>18119.420000000002</v>
      </c>
      <c r="I96" s="12"/>
    </row>
    <row r="97" spans="1:9" s="13" customFormat="1" ht="16.5" customHeight="1">
      <c r="A97" s="5">
        <v>8</v>
      </c>
      <c r="B97" s="19" t="s">
        <v>56</v>
      </c>
      <c r="C97" s="14">
        <v>4.6</v>
      </c>
      <c r="D97" s="12">
        <v>4295.76</v>
      </c>
      <c r="E97" s="12">
        <v>35022.7</v>
      </c>
      <c r="F97" s="12">
        <v>548.76</v>
      </c>
      <c r="G97" s="12">
        <v>40463.99</v>
      </c>
      <c r="H97" s="12">
        <f>SUM(E97-G97)</f>
        <v>-5441.290000000001</v>
      </c>
      <c r="I97" s="12"/>
    </row>
    <row r="98" spans="1:9" s="13" customFormat="1" ht="15">
      <c r="A98" s="5"/>
      <c r="B98" s="20" t="s">
        <v>14</v>
      </c>
      <c r="C98" s="17"/>
      <c r="D98" s="16">
        <f>SUM(D90:D96)</f>
        <v>60314.73</v>
      </c>
      <c r="E98" s="16">
        <f>SUM(E90:E96)</f>
        <v>567797.06</v>
      </c>
      <c r="F98" s="16">
        <f>SUM(F90:F96)</f>
        <v>56363.689999999995</v>
      </c>
      <c r="G98" s="16">
        <f>SUM(G90:G96)</f>
        <v>415059.12</v>
      </c>
      <c r="H98" s="16">
        <f t="shared" si="3"/>
        <v>152737.94000000006</v>
      </c>
      <c r="I98" s="12"/>
    </row>
    <row r="99" spans="1:9" s="13" customFormat="1" ht="15">
      <c r="A99" s="5"/>
      <c r="B99" s="19"/>
      <c r="C99" s="14"/>
      <c r="D99" s="12"/>
      <c r="E99" s="12"/>
      <c r="F99" s="12"/>
      <c r="G99" s="12"/>
      <c r="H99" s="12"/>
      <c r="I99" s="12"/>
    </row>
    <row r="100" spans="1:9" s="13" customFormat="1" ht="15.75">
      <c r="A100" s="5"/>
      <c r="B100" s="18" t="s">
        <v>78</v>
      </c>
      <c r="C100" s="14"/>
      <c r="D100" s="12"/>
      <c r="E100" s="12"/>
      <c r="F100" s="12"/>
      <c r="G100" s="12"/>
      <c r="H100" s="12"/>
      <c r="I100" s="12"/>
    </row>
    <row r="101" spans="1:9" s="13" customFormat="1" ht="15">
      <c r="A101" s="5">
        <v>1</v>
      </c>
      <c r="B101" s="49" t="s">
        <v>79</v>
      </c>
      <c r="C101" s="48">
        <v>5.2</v>
      </c>
      <c r="D101" s="47">
        <v>2639.03</v>
      </c>
      <c r="E101" s="47">
        <v>21081.72</v>
      </c>
      <c r="F101" s="47">
        <v>148.72</v>
      </c>
      <c r="G101" s="47">
        <v>6267.63</v>
      </c>
      <c r="H101" s="12">
        <f aca="true" t="shared" si="4" ref="H101:H111">SUM(E101-G101)</f>
        <v>14814.09</v>
      </c>
      <c r="I101" s="12">
        <v>16.36</v>
      </c>
    </row>
    <row r="102" spans="1:9" s="13" customFormat="1" ht="15">
      <c r="A102" s="5">
        <v>2</v>
      </c>
      <c r="B102" s="49" t="s">
        <v>80</v>
      </c>
      <c r="C102" s="48">
        <v>5.2</v>
      </c>
      <c r="D102" s="47">
        <v>2826.44</v>
      </c>
      <c r="E102" s="47">
        <v>22507.53</v>
      </c>
      <c r="F102" s="47">
        <v>2731.75</v>
      </c>
      <c r="G102" s="47">
        <v>19480.47</v>
      </c>
      <c r="H102" s="12">
        <f t="shared" si="4"/>
        <v>3027.0599999999977</v>
      </c>
      <c r="I102" s="12">
        <v>20.33</v>
      </c>
    </row>
    <row r="103" spans="1:9" s="13" customFormat="1" ht="15">
      <c r="A103" s="5">
        <v>3</v>
      </c>
      <c r="B103" s="49" t="s">
        <v>81</v>
      </c>
      <c r="C103" s="48">
        <v>5.2</v>
      </c>
      <c r="D103" s="47">
        <v>613.4</v>
      </c>
      <c r="E103" s="47">
        <v>4985.04</v>
      </c>
      <c r="F103" s="47">
        <v>613.4</v>
      </c>
      <c r="G103" s="47">
        <v>4985.04</v>
      </c>
      <c r="H103" s="12">
        <f t="shared" si="4"/>
        <v>0</v>
      </c>
      <c r="I103" s="12">
        <v>77.84</v>
      </c>
    </row>
    <row r="104" spans="1:9" s="13" customFormat="1" ht="15">
      <c r="A104" s="5">
        <v>4</v>
      </c>
      <c r="B104" s="49" t="s">
        <v>82</v>
      </c>
      <c r="C104" s="48">
        <v>5.2</v>
      </c>
      <c r="D104" s="47">
        <v>4474.18</v>
      </c>
      <c r="E104" s="47">
        <v>35834.98</v>
      </c>
      <c r="F104" s="47">
        <v>2150.76</v>
      </c>
      <c r="G104" s="47">
        <v>19237.68</v>
      </c>
      <c r="H104" s="12">
        <f t="shared" si="4"/>
        <v>16597.300000000003</v>
      </c>
      <c r="I104" s="12">
        <v>42.75</v>
      </c>
    </row>
    <row r="105" spans="1:9" s="13" customFormat="1" ht="15">
      <c r="A105" s="5">
        <v>5</v>
      </c>
      <c r="B105" s="49" t="s">
        <v>84</v>
      </c>
      <c r="C105" s="48">
        <v>5.2</v>
      </c>
      <c r="D105" s="47">
        <v>4431.39</v>
      </c>
      <c r="E105" s="47">
        <v>35462.98</v>
      </c>
      <c r="F105" s="47">
        <v>700.44</v>
      </c>
      <c r="G105" s="47">
        <v>8695.24</v>
      </c>
      <c r="H105" s="12">
        <f t="shared" si="4"/>
        <v>26767.740000000005</v>
      </c>
      <c r="I105" s="12">
        <v>11.86</v>
      </c>
    </row>
    <row r="106" spans="1:9" s="13" customFormat="1" ht="15">
      <c r="A106" s="5">
        <v>6</v>
      </c>
      <c r="B106" s="49" t="s">
        <v>83</v>
      </c>
      <c r="C106" s="48">
        <v>5.2</v>
      </c>
      <c r="D106" s="47">
        <v>4875.06</v>
      </c>
      <c r="E106" s="47">
        <v>39078.49</v>
      </c>
      <c r="F106" s="47">
        <v>2125.26</v>
      </c>
      <c r="G106" s="47">
        <v>20277.56</v>
      </c>
      <c r="H106" s="12">
        <f t="shared" si="4"/>
        <v>18800.929999999997</v>
      </c>
      <c r="I106" s="12">
        <v>77.71</v>
      </c>
    </row>
    <row r="107" spans="1:9" s="13" customFormat="1" ht="15">
      <c r="A107" s="5">
        <v>7</v>
      </c>
      <c r="B107" s="49" t="s">
        <v>85</v>
      </c>
      <c r="C107" s="48">
        <v>5.2</v>
      </c>
      <c r="D107" s="47">
        <v>3119.31</v>
      </c>
      <c r="E107" s="47">
        <v>24987.96</v>
      </c>
      <c r="F107" s="47">
        <v>951.08</v>
      </c>
      <c r="G107" s="47">
        <v>7165.21</v>
      </c>
      <c r="H107" s="12">
        <f t="shared" si="4"/>
        <v>17822.75</v>
      </c>
      <c r="I107" s="12">
        <v>47.16</v>
      </c>
    </row>
    <row r="108" spans="1:9" s="13" customFormat="1" ht="29.25" customHeight="1">
      <c r="A108" s="5">
        <v>8</v>
      </c>
      <c r="B108" s="49" t="s">
        <v>86</v>
      </c>
      <c r="C108" s="48">
        <v>5.2</v>
      </c>
      <c r="D108" s="47">
        <v>4593.43</v>
      </c>
      <c r="E108" s="47">
        <v>36806.17</v>
      </c>
      <c r="F108" s="47">
        <v>528.95</v>
      </c>
      <c r="G108" s="47">
        <v>17504.63</v>
      </c>
      <c r="H108" s="12">
        <f t="shared" si="4"/>
        <v>19301.539999999997</v>
      </c>
      <c r="I108" s="12">
        <v>58.73</v>
      </c>
    </row>
    <row r="109" spans="1:9" s="13" customFormat="1" ht="15">
      <c r="A109" s="5">
        <v>9</v>
      </c>
      <c r="B109" s="49" t="s">
        <v>87</v>
      </c>
      <c r="C109" s="48">
        <v>5.2</v>
      </c>
      <c r="D109" s="47">
        <v>3266.8</v>
      </c>
      <c r="E109" s="47">
        <v>26156.73</v>
      </c>
      <c r="F109" s="47">
        <v>1957.28</v>
      </c>
      <c r="G109" s="47">
        <v>18117.42</v>
      </c>
      <c r="H109" s="12">
        <f t="shared" si="4"/>
        <v>8039.310000000001</v>
      </c>
      <c r="I109" s="12">
        <v>22.33</v>
      </c>
    </row>
    <row r="110" spans="1:9" s="13" customFormat="1" ht="15">
      <c r="A110" s="5">
        <v>10</v>
      </c>
      <c r="B110" s="49" t="s">
        <v>88</v>
      </c>
      <c r="C110" s="48">
        <v>5.2</v>
      </c>
      <c r="D110" s="47">
        <v>3718.32</v>
      </c>
      <c r="E110" s="47">
        <v>29775.41</v>
      </c>
      <c r="F110" s="47">
        <v>3094.57</v>
      </c>
      <c r="G110" s="47">
        <v>23560.36</v>
      </c>
      <c r="H110" s="12">
        <f t="shared" si="4"/>
        <v>6215.049999999999</v>
      </c>
      <c r="I110" s="12">
        <v>38.93</v>
      </c>
    </row>
    <row r="111" spans="1:9" s="13" customFormat="1" ht="15.75">
      <c r="A111" s="5"/>
      <c r="B111" s="9" t="s">
        <v>14</v>
      </c>
      <c r="C111" s="14"/>
      <c r="D111" s="16">
        <f>SUM(D101:D110)</f>
        <v>34557.36</v>
      </c>
      <c r="E111" s="16">
        <f>SUM(E101:E110)</f>
        <v>276677.01</v>
      </c>
      <c r="F111" s="16">
        <f>SUM(F101:F110)</f>
        <v>15002.210000000001</v>
      </c>
      <c r="G111" s="16">
        <f>SUM(G101:G110)</f>
        <v>145291.24000000002</v>
      </c>
      <c r="H111" s="16">
        <f t="shared" si="4"/>
        <v>131385.77</v>
      </c>
      <c r="I111" s="16">
        <f>SUM(I101:I110)</f>
        <v>414</v>
      </c>
    </row>
    <row r="112" spans="1:9" s="13" customFormat="1" ht="15.75">
      <c r="A112" s="5"/>
      <c r="B112" s="21"/>
      <c r="C112" s="14"/>
      <c r="D112" s="16"/>
      <c r="E112" s="16"/>
      <c r="F112" s="16"/>
      <c r="G112" s="16"/>
      <c r="H112" s="12"/>
      <c r="I112" s="12"/>
    </row>
    <row r="113" spans="1:9" s="13" customFormat="1" ht="15.75">
      <c r="A113" s="5"/>
      <c r="B113" s="11" t="s">
        <v>27</v>
      </c>
      <c r="C113" s="14"/>
      <c r="D113" s="16"/>
      <c r="E113" s="16"/>
      <c r="F113" s="16"/>
      <c r="G113" s="16"/>
      <c r="H113" s="12"/>
      <c r="I113" s="12"/>
    </row>
    <row r="114" spans="1:9" s="13" customFormat="1" ht="15">
      <c r="A114" s="5">
        <v>1</v>
      </c>
      <c r="B114" s="45" t="s">
        <v>28</v>
      </c>
      <c r="C114" s="14">
        <v>6</v>
      </c>
      <c r="D114" s="12">
        <v>17101.14</v>
      </c>
      <c r="E114" s="12">
        <v>94826.65</v>
      </c>
      <c r="F114" s="12">
        <v>9179.7</v>
      </c>
      <c r="G114" s="12">
        <v>81621.67</v>
      </c>
      <c r="H114" s="12">
        <f>SUM(E114-G114)</f>
        <v>13204.979999999996</v>
      </c>
      <c r="I114" s="12">
        <v>38.89</v>
      </c>
    </row>
    <row r="115" spans="1:9" s="13" customFormat="1" ht="15">
      <c r="A115" s="5"/>
      <c r="B115" s="46"/>
      <c r="C115" s="14"/>
      <c r="D115" s="12"/>
      <c r="E115" s="12">
        <v>207236.13</v>
      </c>
      <c r="F115" s="12"/>
      <c r="G115" s="47">
        <v>200994.45</v>
      </c>
      <c r="H115" s="12">
        <f>E115-G115</f>
        <v>6241.679999999993</v>
      </c>
      <c r="I115" s="12"/>
    </row>
    <row r="116" spans="1:9" s="13" customFormat="1" ht="15">
      <c r="A116" s="5">
        <v>2</v>
      </c>
      <c r="B116" s="10" t="s">
        <v>76</v>
      </c>
      <c r="C116" s="14">
        <v>10</v>
      </c>
      <c r="D116" s="12">
        <v>18348.41</v>
      </c>
      <c r="E116" s="12">
        <v>146525.09</v>
      </c>
      <c r="F116" s="12">
        <v>17546.49</v>
      </c>
      <c r="G116" s="12">
        <v>119822.9</v>
      </c>
      <c r="H116" s="12">
        <f>SUM(E116-G116)</f>
        <v>26702.190000000002</v>
      </c>
      <c r="I116" s="12">
        <v>401.09</v>
      </c>
    </row>
    <row r="117" spans="1:9" s="13" customFormat="1" ht="15">
      <c r="A117" s="5">
        <v>3</v>
      </c>
      <c r="B117" s="10" t="s">
        <v>77</v>
      </c>
      <c r="C117" s="14">
        <v>5.2</v>
      </c>
      <c r="D117" s="12">
        <v>6657.85</v>
      </c>
      <c r="E117" s="12">
        <v>53109.41</v>
      </c>
      <c r="F117" s="12">
        <v>6848.95</v>
      </c>
      <c r="G117" s="12">
        <v>51525.1</v>
      </c>
      <c r="H117" s="12">
        <f>SUM(E117-G117)</f>
        <v>1584.310000000005</v>
      </c>
      <c r="I117" s="12">
        <v>60.29</v>
      </c>
    </row>
    <row r="118" spans="1:9" s="13" customFormat="1" ht="15">
      <c r="A118" s="5">
        <v>4</v>
      </c>
      <c r="B118" s="10" t="s">
        <v>103</v>
      </c>
      <c r="C118" s="14">
        <v>5.2</v>
      </c>
      <c r="D118" s="12">
        <v>9562.78</v>
      </c>
      <c r="E118" s="12">
        <v>76507.28</v>
      </c>
      <c r="F118" s="12">
        <v>6092.78</v>
      </c>
      <c r="G118" s="12">
        <v>60875.6</v>
      </c>
      <c r="H118" s="12">
        <f>SUM(E118-G118)</f>
        <v>15631.68</v>
      </c>
      <c r="I118" s="12">
        <v>54.32</v>
      </c>
    </row>
    <row r="119" spans="1:9" s="13" customFormat="1" ht="15.75">
      <c r="A119" s="5"/>
      <c r="B119" s="9" t="s">
        <v>14</v>
      </c>
      <c r="C119" s="14"/>
      <c r="D119" s="16">
        <f>SUM(D114:D118)</f>
        <v>51670.18</v>
      </c>
      <c r="E119" s="16">
        <f>SUM(E114:E118)</f>
        <v>578204.56</v>
      </c>
      <c r="F119" s="16">
        <f>SUM(F114:F118)</f>
        <v>39667.92</v>
      </c>
      <c r="G119" s="23">
        <f>SUM(G114+G116+G117+G118)</f>
        <v>313845.27</v>
      </c>
      <c r="H119" s="16">
        <f>SUM(E119-G119)</f>
        <v>264359.29000000004</v>
      </c>
      <c r="I119" s="16">
        <f>SUM(I114+I116+I117+I118)</f>
        <v>554.59</v>
      </c>
    </row>
    <row r="120" spans="1:9" s="13" customFormat="1" ht="15.75">
      <c r="A120" s="5"/>
      <c r="B120" s="21"/>
      <c r="C120" s="14"/>
      <c r="D120" s="12"/>
      <c r="E120" s="12"/>
      <c r="F120" s="12"/>
      <c r="G120" s="12"/>
      <c r="H120" s="12"/>
      <c r="I120" s="12"/>
    </row>
    <row r="121" spans="1:9" s="13" customFormat="1" ht="15.75">
      <c r="A121" s="5"/>
      <c r="B121" s="11" t="s">
        <v>29</v>
      </c>
      <c r="C121" s="14"/>
      <c r="D121" s="12"/>
      <c r="E121" s="12"/>
      <c r="F121" s="12"/>
      <c r="G121" s="12"/>
      <c r="H121" s="12"/>
      <c r="I121" s="12"/>
    </row>
    <row r="122" spans="1:9" s="13" customFormat="1" ht="15">
      <c r="A122" s="5">
        <v>1</v>
      </c>
      <c r="B122" s="45" t="s">
        <v>30</v>
      </c>
      <c r="C122" s="14">
        <v>0</v>
      </c>
      <c r="D122" s="12">
        <v>0</v>
      </c>
      <c r="E122" s="12">
        <v>99435.08</v>
      </c>
      <c r="F122" s="12">
        <v>0</v>
      </c>
      <c r="G122" s="12">
        <v>49466.5</v>
      </c>
      <c r="H122" s="12">
        <f>SUM(E122-G122)</f>
        <v>49968.58</v>
      </c>
      <c r="I122" s="12">
        <v>18.93</v>
      </c>
    </row>
    <row r="123" spans="1:9" s="13" customFormat="1" ht="15">
      <c r="A123" s="5"/>
      <c r="B123" s="46"/>
      <c r="C123" s="14">
        <v>0</v>
      </c>
      <c r="D123" s="12">
        <v>0</v>
      </c>
      <c r="E123" s="12">
        <v>32767.7</v>
      </c>
      <c r="F123" s="12">
        <v>0</v>
      </c>
      <c r="G123" s="12">
        <v>18995.35</v>
      </c>
      <c r="H123" s="12">
        <f>SUM(E123-G123)</f>
        <v>13772.350000000002</v>
      </c>
      <c r="I123" s="12"/>
    </row>
    <row r="124" spans="1:9" s="13" customFormat="1" ht="15">
      <c r="A124" s="5">
        <v>3</v>
      </c>
      <c r="B124" s="10" t="s">
        <v>75</v>
      </c>
      <c r="C124" s="14">
        <v>6</v>
      </c>
      <c r="D124" s="12">
        <v>4969.42</v>
      </c>
      <c r="E124" s="12">
        <v>39731.48</v>
      </c>
      <c r="F124" s="12">
        <v>4862.39</v>
      </c>
      <c r="G124" s="12">
        <v>32849.37</v>
      </c>
      <c r="H124" s="12">
        <f>SUM(E124-G124)</f>
        <v>6882.110000000001</v>
      </c>
      <c r="I124" s="12">
        <v>48.44</v>
      </c>
    </row>
    <row r="125" spans="1:9" s="13" customFormat="1" ht="15">
      <c r="A125" s="5"/>
      <c r="B125" s="20" t="s">
        <v>14</v>
      </c>
      <c r="C125" s="14"/>
      <c r="D125" s="16">
        <f>SUM(D122:D124)</f>
        <v>4969.42</v>
      </c>
      <c r="E125" s="16">
        <f>SUM(E122:E124)</f>
        <v>171934.26</v>
      </c>
      <c r="F125" s="16">
        <f>SUM(F122:F124)</f>
        <v>4862.39</v>
      </c>
      <c r="G125" s="16">
        <f>SUM(G122:G124)</f>
        <v>101311.22</v>
      </c>
      <c r="H125" s="16">
        <f>SUM(E125-G125)</f>
        <v>70623.04000000001</v>
      </c>
      <c r="I125" s="12"/>
    </row>
    <row r="126" spans="1:9" s="13" customFormat="1" ht="15.75">
      <c r="A126" s="5"/>
      <c r="B126" s="21"/>
      <c r="C126" s="14"/>
      <c r="D126" s="12"/>
      <c r="E126" s="12"/>
      <c r="F126" s="12"/>
      <c r="G126" s="12"/>
      <c r="H126" s="12"/>
      <c r="I126" s="12"/>
    </row>
    <row r="127" spans="1:9" s="13" customFormat="1" ht="15.75">
      <c r="A127" s="5"/>
      <c r="B127" s="11" t="s">
        <v>32</v>
      </c>
      <c r="C127" s="14"/>
      <c r="D127" s="12"/>
      <c r="E127" s="12"/>
      <c r="F127" s="12"/>
      <c r="G127" s="12"/>
      <c r="H127" s="12"/>
      <c r="I127" s="12"/>
    </row>
    <row r="128" spans="1:9" s="13" customFormat="1" ht="15">
      <c r="A128" s="5">
        <v>1</v>
      </c>
      <c r="B128" s="41" t="s">
        <v>33</v>
      </c>
      <c r="C128" s="14">
        <v>4.8</v>
      </c>
      <c r="D128" s="12">
        <v>2748.19</v>
      </c>
      <c r="E128" s="12">
        <v>38557.88</v>
      </c>
      <c r="F128" s="12">
        <v>1925.26</v>
      </c>
      <c r="G128" s="12">
        <v>12569.86</v>
      </c>
      <c r="H128" s="12">
        <f aca="true" t="shared" si="5" ref="H128:H140">SUM(E128-G128)</f>
        <v>25988.019999999997</v>
      </c>
      <c r="I128" s="12"/>
    </row>
    <row r="129" spans="1:9" s="13" customFormat="1" ht="15">
      <c r="A129" s="5"/>
      <c r="B129" s="44"/>
      <c r="C129" s="14"/>
      <c r="D129" s="12"/>
      <c r="E129" s="12">
        <v>178969.96</v>
      </c>
      <c r="F129" s="12"/>
      <c r="G129" s="12">
        <v>158301.49</v>
      </c>
      <c r="H129" s="12">
        <f t="shared" si="5"/>
        <v>20668.47</v>
      </c>
      <c r="I129" s="12"/>
    </row>
    <row r="130" spans="1:9" s="13" customFormat="1" ht="15">
      <c r="A130" s="5">
        <v>2</v>
      </c>
      <c r="B130" s="53" t="s">
        <v>34</v>
      </c>
      <c r="C130" s="14">
        <v>22</v>
      </c>
      <c r="D130" s="12">
        <v>13712.16</v>
      </c>
      <c r="E130" s="12">
        <v>242392.83</v>
      </c>
      <c r="F130" s="12">
        <v>3700</v>
      </c>
      <c r="G130" s="12">
        <v>5735.43</v>
      </c>
      <c r="H130" s="12">
        <f t="shared" si="5"/>
        <v>236657.4</v>
      </c>
      <c r="I130" s="12"/>
    </row>
    <row r="131" spans="1:9" s="13" customFormat="1" ht="15">
      <c r="A131" s="5"/>
      <c r="B131" s="54"/>
      <c r="C131" s="14"/>
      <c r="D131" s="12"/>
      <c r="E131" s="12">
        <v>259737.08</v>
      </c>
      <c r="F131" s="12"/>
      <c r="G131" s="12">
        <v>123214.19</v>
      </c>
      <c r="H131" s="12">
        <f t="shared" si="5"/>
        <v>136522.88999999998</v>
      </c>
      <c r="I131" s="12"/>
    </row>
    <row r="132" spans="1:9" s="13" customFormat="1" ht="15">
      <c r="A132" s="5">
        <v>3</v>
      </c>
      <c r="B132" s="51" t="s">
        <v>35</v>
      </c>
      <c r="C132" s="14">
        <v>10</v>
      </c>
      <c r="D132" s="12">
        <v>3835.1</v>
      </c>
      <c r="E132" s="12">
        <v>35706.67</v>
      </c>
      <c r="F132" s="12">
        <v>2961.1</v>
      </c>
      <c r="G132" s="12">
        <v>18766.6</v>
      </c>
      <c r="H132" s="12">
        <f t="shared" si="5"/>
        <v>16940.07</v>
      </c>
      <c r="I132" s="12"/>
    </row>
    <row r="133" spans="1:9" s="13" customFormat="1" ht="15">
      <c r="A133" s="5"/>
      <c r="B133" s="52"/>
      <c r="C133" s="14"/>
      <c r="D133" s="12"/>
      <c r="E133" s="12">
        <v>75715.69</v>
      </c>
      <c r="F133" s="12"/>
      <c r="G133" s="12">
        <v>64767.62</v>
      </c>
      <c r="H133" s="12">
        <f t="shared" si="5"/>
        <v>10948.07</v>
      </c>
      <c r="I133" s="12"/>
    </row>
    <row r="134" spans="1:9" s="13" customFormat="1" ht="15">
      <c r="A134" s="5">
        <v>4</v>
      </c>
      <c r="B134" s="41" t="s">
        <v>36</v>
      </c>
      <c r="C134" s="14">
        <v>4.8</v>
      </c>
      <c r="D134" s="12">
        <v>3947.28</v>
      </c>
      <c r="E134" s="12">
        <v>79043.41</v>
      </c>
      <c r="F134" s="12">
        <v>1306.12</v>
      </c>
      <c r="G134" s="12">
        <v>12141.48</v>
      </c>
      <c r="H134" s="12">
        <f t="shared" si="5"/>
        <v>66901.93000000001</v>
      </c>
      <c r="I134" s="12"/>
    </row>
    <row r="135" spans="1:9" s="13" customFormat="1" ht="15">
      <c r="A135" s="5"/>
      <c r="B135" s="44"/>
      <c r="C135" s="14"/>
      <c r="D135" s="12"/>
      <c r="E135" s="12">
        <v>221653.4</v>
      </c>
      <c r="F135" s="12"/>
      <c r="G135" s="12">
        <v>170853.83</v>
      </c>
      <c r="H135" s="12">
        <f t="shared" si="5"/>
        <v>50799.57000000001</v>
      </c>
      <c r="I135" s="12"/>
    </row>
    <row r="136" spans="1:9" s="13" customFormat="1" ht="14.25" customHeight="1">
      <c r="A136" s="5">
        <v>5</v>
      </c>
      <c r="B136" s="41" t="s">
        <v>58</v>
      </c>
      <c r="C136" s="14">
        <v>15</v>
      </c>
      <c r="D136" s="12">
        <v>5965.05</v>
      </c>
      <c r="E136" s="12">
        <v>44722.8</v>
      </c>
      <c r="F136" s="12">
        <v>1996.84</v>
      </c>
      <c r="G136" s="12">
        <v>17876.55</v>
      </c>
      <c r="H136" s="12">
        <f t="shared" si="5"/>
        <v>26846.250000000004</v>
      </c>
      <c r="I136" s="12"/>
    </row>
    <row r="137" spans="1:9" s="13" customFormat="1" ht="14.25" customHeight="1">
      <c r="A137" s="5"/>
      <c r="B137" s="44"/>
      <c r="C137" s="14"/>
      <c r="D137" s="12"/>
      <c r="E137" s="12">
        <v>99974.21</v>
      </c>
      <c r="F137" s="12"/>
      <c r="G137" s="12">
        <v>94011.71</v>
      </c>
      <c r="H137" s="12">
        <f>E137-G137</f>
        <v>5962.5</v>
      </c>
      <c r="I137" s="12"/>
    </row>
    <row r="138" spans="1:9" s="13" customFormat="1" ht="15">
      <c r="A138" s="5">
        <v>6</v>
      </c>
      <c r="B138" s="10" t="s">
        <v>104</v>
      </c>
      <c r="C138" s="14">
        <v>25</v>
      </c>
      <c r="D138" s="12">
        <v>22425.75</v>
      </c>
      <c r="E138" s="12">
        <v>179631</v>
      </c>
      <c r="F138" s="12">
        <v>18564</v>
      </c>
      <c r="G138" s="12">
        <v>121281.25</v>
      </c>
      <c r="H138" s="12">
        <f t="shared" si="5"/>
        <v>58349.75</v>
      </c>
      <c r="I138" s="12"/>
    </row>
    <row r="139" spans="1:9" s="13" customFormat="1" ht="15">
      <c r="A139" s="5">
        <v>7</v>
      </c>
      <c r="B139" s="10" t="s">
        <v>105</v>
      </c>
      <c r="C139" s="14">
        <v>15</v>
      </c>
      <c r="D139" s="12">
        <v>8878.5</v>
      </c>
      <c r="E139" s="12">
        <v>71028</v>
      </c>
      <c r="F139" s="12">
        <v>5266.8</v>
      </c>
      <c r="G139" s="12">
        <v>47970.5</v>
      </c>
      <c r="H139" s="12">
        <f t="shared" si="5"/>
        <v>23057.5</v>
      </c>
      <c r="I139" s="12"/>
    </row>
    <row r="140" spans="1:9" s="13" customFormat="1" ht="15">
      <c r="A140" s="5">
        <v>8</v>
      </c>
      <c r="B140" s="10" t="s">
        <v>106</v>
      </c>
      <c r="C140" s="14">
        <v>10</v>
      </c>
      <c r="D140" s="12">
        <v>8676</v>
      </c>
      <c r="E140" s="12">
        <v>69408</v>
      </c>
      <c r="F140" s="12">
        <v>7244.2</v>
      </c>
      <c r="G140" s="12">
        <v>59350.8</v>
      </c>
      <c r="H140" s="12">
        <f t="shared" si="5"/>
        <v>10057.199999999997</v>
      </c>
      <c r="I140" s="12"/>
    </row>
    <row r="141" spans="1:9" s="13" customFormat="1" ht="15">
      <c r="A141" s="5">
        <v>9</v>
      </c>
      <c r="B141" s="10" t="s">
        <v>107</v>
      </c>
      <c r="C141" s="14">
        <v>15</v>
      </c>
      <c r="D141" s="12">
        <v>13373.7</v>
      </c>
      <c r="E141" s="12">
        <v>106989.6</v>
      </c>
      <c r="F141" s="12">
        <v>8444</v>
      </c>
      <c r="G141" s="12">
        <v>35201.3</v>
      </c>
      <c r="H141" s="12">
        <f>SUM(E141-G141)</f>
        <v>71788.3</v>
      </c>
      <c r="I141" s="12"/>
    </row>
    <row r="142" spans="1:9" s="13" customFormat="1" ht="15.75">
      <c r="A142" s="5"/>
      <c r="B142" s="9" t="s">
        <v>14</v>
      </c>
      <c r="C142" s="14"/>
      <c r="D142" s="16">
        <f>SUM(D128:D141)</f>
        <v>83561.73</v>
      </c>
      <c r="E142" s="16">
        <f>SUM(E128:E141)</f>
        <v>1703530.5300000003</v>
      </c>
      <c r="F142" s="16">
        <f>SUM(F128:F141)</f>
        <v>51408.32</v>
      </c>
      <c r="G142" s="16">
        <f>SUM(G128+G130+G132+G134+G136+G138+G139+G140+G141)</f>
        <v>330893.76999999996</v>
      </c>
      <c r="H142" s="16">
        <f>SUM(E142-G142)</f>
        <v>1372636.7600000002</v>
      </c>
      <c r="I142" s="12"/>
    </row>
    <row r="143" spans="1:9" s="13" customFormat="1" ht="15.75">
      <c r="A143" s="5"/>
      <c r="B143" s="9"/>
      <c r="C143" s="14"/>
      <c r="D143" s="16"/>
      <c r="E143" s="16"/>
      <c r="F143" s="16"/>
      <c r="G143" s="16"/>
      <c r="H143" s="12"/>
      <c r="I143" s="12"/>
    </row>
    <row r="144" spans="1:9" s="13" customFormat="1" ht="15.75">
      <c r="A144" s="5"/>
      <c r="B144" s="18" t="s">
        <v>37</v>
      </c>
      <c r="C144" s="14"/>
      <c r="D144" s="16"/>
      <c r="E144" s="16"/>
      <c r="F144" s="16"/>
      <c r="G144" s="16"/>
      <c r="H144" s="12"/>
      <c r="I144" s="12"/>
    </row>
    <row r="145" spans="1:9" s="13" customFormat="1" ht="15">
      <c r="A145" s="5">
        <v>1</v>
      </c>
      <c r="B145" s="19" t="s">
        <v>38</v>
      </c>
      <c r="C145" s="14">
        <v>10</v>
      </c>
      <c r="D145" s="12">
        <v>9956.15</v>
      </c>
      <c r="E145" s="12">
        <v>84459.48</v>
      </c>
      <c r="F145" s="12">
        <v>11502.81</v>
      </c>
      <c r="G145" s="12">
        <v>79778.98</v>
      </c>
      <c r="H145" s="12">
        <f aca="true" t="shared" si="6" ref="H145:H153">SUM(E145-G145)</f>
        <v>4680.5</v>
      </c>
      <c r="I145" s="12"/>
    </row>
    <row r="146" spans="1:9" s="13" customFormat="1" ht="15">
      <c r="A146" s="5"/>
      <c r="B146" s="19"/>
      <c r="C146" s="14"/>
      <c r="D146" s="12"/>
      <c r="E146" s="12">
        <v>176255.41</v>
      </c>
      <c r="F146" s="12"/>
      <c r="G146" s="12">
        <v>171193</v>
      </c>
      <c r="H146" s="12">
        <f t="shared" si="6"/>
        <v>5062.4100000000035</v>
      </c>
      <c r="I146" s="12"/>
    </row>
    <row r="147" spans="1:9" s="13" customFormat="1" ht="15">
      <c r="A147" s="5">
        <v>2</v>
      </c>
      <c r="B147" s="19" t="s">
        <v>67</v>
      </c>
      <c r="C147" s="14">
        <v>5.2</v>
      </c>
      <c r="D147" s="12">
        <v>2549.03</v>
      </c>
      <c r="E147" s="12">
        <v>96704.79</v>
      </c>
      <c r="F147" s="12">
        <v>6851.53</v>
      </c>
      <c r="G147" s="12">
        <v>58763.48</v>
      </c>
      <c r="H147" s="12">
        <f t="shared" si="6"/>
        <v>37941.30999999999</v>
      </c>
      <c r="I147" s="12"/>
    </row>
    <row r="148" spans="1:9" s="13" customFormat="1" ht="15">
      <c r="A148" s="5"/>
      <c r="B148" s="19"/>
      <c r="C148" s="14"/>
      <c r="D148" s="12"/>
      <c r="E148" s="12">
        <v>86379.41</v>
      </c>
      <c r="F148" s="12"/>
      <c r="G148" s="12">
        <v>82778.33</v>
      </c>
      <c r="H148" s="12">
        <f t="shared" si="6"/>
        <v>3601.0800000000017</v>
      </c>
      <c r="I148" s="12"/>
    </row>
    <row r="149" spans="1:9" s="13" customFormat="1" ht="15">
      <c r="A149" s="5">
        <v>3</v>
      </c>
      <c r="B149" s="19" t="s">
        <v>68</v>
      </c>
      <c r="C149" s="14">
        <v>55</v>
      </c>
      <c r="D149" s="12">
        <v>47997.74</v>
      </c>
      <c r="E149" s="12">
        <v>303234.43</v>
      </c>
      <c r="F149" s="12">
        <v>36127.66</v>
      </c>
      <c r="G149" s="12">
        <v>203909.96</v>
      </c>
      <c r="H149" s="12">
        <f t="shared" si="6"/>
        <v>99324.47</v>
      </c>
      <c r="I149" s="12"/>
    </row>
    <row r="150" spans="1:9" s="13" customFormat="1" ht="15">
      <c r="A150" s="5"/>
      <c r="B150" s="19"/>
      <c r="C150" s="14"/>
      <c r="D150" s="12"/>
      <c r="E150" s="12">
        <v>49569.29</v>
      </c>
      <c r="F150" s="12"/>
      <c r="G150" s="12">
        <v>41209.4</v>
      </c>
      <c r="H150" s="12">
        <f t="shared" si="6"/>
        <v>8359.89</v>
      </c>
      <c r="I150" s="12"/>
    </row>
    <row r="151" spans="1:9" s="13" customFormat="1" ht="15">
      <c r="A151" s="5">
        <v>4</v>
      </c>
      <c r="B151" s="19" t="s">
        <v>125</v>
      </c>
      <c r="C151" s="14">
        <v>6</v>
      </c>
      <c r="D151" s="12">
        <v>2997.73</v>
      </c>
      <c r="E151" s="12">
        <v>23764.84</v>
      </c>
      <c r="F151" s="12">
        <v>4042</v>
      </c>
      <c r="G151" s="12">
        <v>15311.53</v>
      </c>
      <c r="H151" s="12">
        <f t="shared" si="6"/>
        <v>8453.31</v>
      </c>
      <c r="I151" s="12"/>
    </row>
    <row r="152" spans="1:9" s="13" customFormat="1" ht="15">
      <c r="A152" s="5">
        <v>5</v>
      </c>
      <c r="B152" s="19" t="s">
        <v>126</v>
      </c>
      <c r="C152" s="14">
        <v>5.2</v>
      </c>
      <c r="D152" s="12">
        <v>12621.12</v>
      </c>
      <c r="E152" s="12">
        <v>100967.16</v>
      </c>
      <c r="F152" s="12">
        <v>13203.11</v>
      </c>
      <c r="G152" s="12">
        <v>81864.87</v>
      </c>
      <c r="H152" s="12">
        <f t="shared" si="6"/>
        <v>19102.290000000008</v>
      </c>
      <c r="I152" s="12"/>
    </row>
    <row r="153" spans="1:9" s="13" customFormat="1" ht="15">
      <c r="A153" s="5"/>
      <c r="B153" s="20" t="s">
        <v>14</v>
      </c>
      <c r="C153" s="14"/>
      <c r="D153" s="16">
        <f>SUM(D145:D152)</f>
        <v>76121.77</v>
      </c>
      <c r="E153" s="16">
        <f>SUM(E145:E152)</f>
        <v>921334.81</v>
      </c>
      <c r="F153" s="16">
        <f>SUM(F145:F152)</f>
        <v>71727.11</v>
      </c>
      <c r="G153" s="16">
        <f>SUM(G145:G152)</f>
        <v>734809.55</v>
      </c>
      <c r="H153" s="16">
        <f t="shared" si="6"/>
        <v>186525.26</v>
      </c>
      <c r="I153" s="12"/>
    </row>
    <row r="154" spans="1:9" s="13" customFormat="1" ht="15.75">
      <c r="A154" s="5"/>
      <c r="B154" s="22"/>
      <c r="C154" s="14"/>
      <c r="D154" s="16"/>
      <c r="E154" s="16"/>
      <c r="F154" s="16"/>
      <c r="G154" s="16"/>
      <c r="H154" s="12"/>
      <c r="I154" s="12"/>
    </row>
    <row r="155" spans="1:9" s="13" customFormat="1" ht="15.75">
      <c r="A155" s="5"/>
      <c r="B155" s="18" t="s">
        <v>39</v>
      </c>
      <c r="C155" s="14"/>
      <c r="D155" s="16"/>
      <c r="E155" s="16"/>
      <c r="F155" s="16"/>
      <c r="G155" s="16"/>
      <c r="H155" s="12"/>
      <c r="I155" s="12"/>
    </row>
    <row r="156" spans="1:9" s="13" customFormat="1" ht="15" customHeight="1">
      <c r="A156" s="5">
        <v>1</v>
      </c>
      <c r="B156" s="55" t="s">
        <v>40</v>
      </c>
      <c r="C156" s="14">
        <v>0</v>
      </c>
      <c r="D156" s="47">
        <v>37.94</v>
      </c>
      <c r="E156" s="12">
        <v>10725.29</v>
      </c>
      <c r="F156" s="12">
        <v>10725.29</v>
      </c>
      <c r="G156" s="12">
        <v>1981.15</v>
      </c>
      <c r="H156" s="12">
        <f aca="true" t="shared" si="7" ref="H156:H188">SUM(E156-G156)</f>
        <v>8744.140000000001</v>
      </c>
      <c r="I156" s="12"/>
    </row>
    <row r="157" spans="1:9" s="13" customFormat="1" ht="15">
      <c r="A157" s="5"/>
      <c r="B157" s="56"/>
      <c r="C157" s="14"/>
      <c r="D157" s="57"/>
      <c r="E157" s="12"/>
      <c r="F157" s="12"/>
      <c r="G157" s="12">
        <v>28070.99</v>
      </c>
      <c r="H157" s="12"/>
      <c r="I157" s="12"/>
    </row>
    <row r="158" spans="1:9" s="13" customFormat="1" ht="15" customHeight="1">
      <c r="A158" s="5">
        <v>2</v>
      </c>
      <c r="B158" s="55" t="s">
        <v>42</v>
      </c>
      <c r="C158" s="14">
        <v>0</v>
      </c>
      <c r="D158" s="47">
        <v>0</v>
      </c>
      <c r="E158" s="12">
        <v>14652.39</v>
      </c>
      <c r="F158" s="12">
        <v>0</v>
      </c>
      <c r="G158" s="12">
        <v>58.41</v>
      </c>
      <c r="H158" s="12">
        <f t="shared" si="7"/>
        <v>14593.98</v>
      </c>
      <c r="I158" s="12"/>
    </row>
    <row r="159" spans="1:9" s="13" customFormat="1" ht="15">
      <c r="A159" s="5"/>
      <c r="B159" s="56"/>
      <c r="C159" s="14"/>
      <c r="D159" s="57"/>
      <c r="E159" s="12"/>
      <c r="F159" s="12"/>
      <c r="G159" s="12">
        <v>27963.43</v>
      </c>
      <c r="H159" s="12"/>
      <c r="I159" s="12"/>
    </row>
    <row r="160" spans="1:9" s="13" customFormat="1" ht="15">
      <c r="A160" s="5">
        <v>3</v>
      </c>
      <c r="B160" s="55" t="s">
        <v>41</v>
      </c>
      <c r="C160" s="14">
        <v>0</v>
      </c>
      <c r="D160" s="47">
        <v>20.74</v>
      </c>
      <c r="E160" s="12">
        <v>4773.02</v>
      </c>
      <c r="F160" s="12">
        <v>1000</v>
      </c>
      <c r="G160" s="12">
        <v>1304.99</v>
      </c>
      <c r="H160" s="12">
        <f t="shared" si="7"/>
        <v>3468.0300000000007</v>
      </c>
      <c r="I160" s="12"/>
    </row>
    <row r="161" spans="1:9" s="13" customFormat="1" ht="15">
      <c r="A161" s="5"/>
      <c r="B161" s="56"/>
      <c r="C161" s="14"/>
      <c r="D161" s="57"/>
      <c r="E161" s="12"/>
      <c r="F161" s="12"/>
      <c r="G161" s="12">
        <v>38587.16</v>
      </c>
      <c r="H161" s="12"/>
      <c r="I161" s="12"/>
    </row>
    <row r="162" spans="1:9" s="13" customFormat="1" ht="30">
      <c r="A162" s="5">
        <v>4</v>
      </c>
      <c r="B162" s="19" t="s">
        <v>118</v>
      </c>
      <c r="C162" s="14">
        <v>5</v>
      </c>
      <c r="D162" s="12">
        <v>5287.17</v>
      </c>
      <c r="E162" s="12">
        <v>42091.76</v>
      </c>
      <c r="F162" s="12">
        <v>6357.69</v>
      </c>
      <c r="G162" s="12">
        <v>29969.43</v>
      </c>
      <c r="H162" s="12">
        <f t="shared" si="7"/>
        <v>12122.330000000002</v>
      </c>
      <c r="I162" s="12"/>
    </row>
    <row r="163" spans="1:9" s="13" customFormat="1" ht="30">
      <c r="A163" s="5">
        <v>5</v>
      </c>
      <c r="B163" s="19" t="s">
        <v>119</v>
      </c>
      <c r="C163" s="14">
        <v>5</v>
      </c>
      <c r="D163" s="12">
        <v>4246.63</v>
      </c>
      <c r="E163" s="12">
        <v>33906.06</v>
      </c>
      <c r="F163" s="12">
        <v>2979.65</v>
      </c>
      <c r="G163" s="12">
        <v>23070.06</v>
      </c>
      <c r="H163" s="12">
        <f t="shared" si="7"/>
        <v>10835.999999999996</v>
      </c>
      <c r="I163" s="12"/>
    </row>
    <row r="164" spans="1:9" s="13" customFormat="1" ht="30">
      <c r="A164" s="5">
        <v>6</v>
      </c>
      <c r="B164" s="19" t="s">
        <v>120</v>
      </c>
      <c r="C164" s="14">
        <v>5</v>
      </c>
      <c r="D164" s="12">
        <v>4596.18</v>
      </c>
      <c r="E164" s="12">
        <v>36743.48</v>
      </c>
      <c r="F164" s="12">
        <v>3339.11</v>
      </c>
      <c r="G164" s="12">
        <v>26934.91</v>
      </c>
      <c r="H164" s="12">
        <f t="shared" si="7"/>
        <v>9808.570000000003</v>
      </c>
      <c r="I164" s="12"/>
    </row>
    <row r="165" spans="1:9" s="13" customFormat="1" ht="30">
      <c r="A165" s="5">
        <v>7</v>
      </c>
      <c r="B165" s="19" t="s">
        <v>121</v>
      </c>
      <c r="C165" s="14">
        <v>5</v>
      </c>
      <c r="D165" s="12">
        <v>4205.39</v>
      </c>
      <c r="E165" s="12">
        <v>33678.97</v>
      </c>
      <c r="F165" s="12">
        <v>2341.25</v>
      </c>
      <c r="G165" s="12">
        <v>27289.73</v>
      </c>
      <c r="H165" s="12">
        <f t="shared" si="7"/>
        <v>6389.240000000002</v>
      </c>
      <c r="I165" s="12"/>
    </row>
    <row r="166" spans="1:9" s="13" customFormat="1" ht="30">
      <c r="A166" s="5">
        <v>8</v>
      </c>
      <c r="B166" s="19" t="s">
        <v>122</v>
      </c>
      <c r="C166" s="14">
        <v>5</v>
      </c>
      <c r="D166" s="12">
        <v>4935.74</v>
      </c>
      <c r="E166" s="12">
        <v>39340.32</v>
      </c>
      <c r="F166" s="12">
        <v>2856.69</v>
      </c>
      <c r="G166" s="12">
        <v>23554.38</v>
      </c>
      <c r="H166" s="12">
        <f t="shared" si="7"/>
        <v>15785.939999999999</v>
      </c>
      <c r="I166" s="12"/>
    </row>
    <row r="167" spans="1:9" s="13" customFormat="1" ht="30">
      <c r="A167" s="5">
        <v>9</v>
      </c>
      <c r="B167" s="19" t="s">
        <v>123</v>
      </c>
      <c r="C167" s="14">
        <v>5</v>
      </c>
      <c r="D167" s="12">
        <v>4662.9</v>
      </c>
      <c r="E167" s="12">
        <v>37321.47</v>
      </c>
      <c r="F167" s="12">
        <v>773.59</v>
      </c>
      <c r="G167" s="12">
        <v>17599.11</v>
      </c>
      <c r="H167" s="12">
        <f t="shared" si="7"/>
        <v>19722.36</v>
      </c>
      <c r="I167" s="12"/>
    </row>
    <row r="168" spans="1:9" s="13" customFormat="1" ht="30">
      <c r="A168" s="5">
        <v>10</v>
      </c>
      <c r="B168" s="19" t="s">
        <v>124</v>
      </c>
      <c r="C168" s="14">
        <v>5</v>
      </c>
      <c r="D168" s="12">
        <v>3926.12</v>
      </c>
      <c r="E168" s="12">
        <v>31403.97</v>
      </c>
      <c r="F168" s="12">
        <v>1413.84</v>
      </c>
      <c r="G168" s="12">
        <v>14021.38</v>
      </c>
      <c r="H168" s="12">
        <f t="shared" si="7"/>
        <v>17382.590000000004</v>
      </c>
      <c r="I168" s="12"/>
    </row>
    <row r="169" spans="1:9" s="13" customFormat="1" ht="15">
      <c r="A169" s="5">
        <v>11</v>
      </c>
      <c r="B169" s="19" t="s">
        <v>117</v>
      </c>
      <c r="C169" s="14">
        <v>5</v>
      </c>
      <c r="D169" s="12">
        <v>5171.61</v>
      </c>
      <c r="E169" s="12">
        <v>41262.15</v>
      </c>
      <c r="F169" s="12">
        <v>2861</v>
      </c>
      <c r="G169" s="12">
        <v>25032.8</v>
      </c>
      <c r="H169" s="12">
        <f t="shared" si="7"/>
        <v>16229.350000000002</v>
      </c>
      <c r="I169" s="12"/>
    </row>
    <row r="170" spans="1:9" s="13" customFormat="1" ht="15" customHeight="1">
      <c r="A170" s="5">
        <v>12</v>
      </c>
      <c r="B170" s="55" t="s">
        <v>43</v>
      </c>
      <c r="C170" s="14">
        <v>5</v>
      </c>
      <c r="D170" s="12">
        <v>1079.22</v>
      </c>
      <c r="E170" s="12">
        <v>9722.75</v>
      </c>
      <c r="F170" s="12">
        <v>679.46</v>
      </c>
      <c r="G170" s="12">
        <v>14185.44</v>
      </c>
      <c r="H170" s="12">
        <f t="shared" si="7"/>
        <v>-4462.6900000000005</v>
      </c>
      <c r="I170" s="12"/>
    </row>
    <row r="171" spans="1:9" s="13" customFormat="1" ht="15.75" customHeight="1">
      <c r="A171" s="5"/>
      <c r="B171" s="56"/>
      <c r="C171" s="14"/>
      <c r="D171" s="12"/>
      <c r="E171" s="12"/>
      <c r="F171" s="12"/>
      <c r="G171" s="12">
        <v>27250.11</v>
      </c>
      <c r="H171" s="12"/>
      <c r="I171" s="12"/>
    </row>
    <row r="172" spans="1:9" s="13" customFormat="1" ht="27.75" customHeight="1">
      <c r="A172" s="5">
        <v>13</v>
      </c>
      <c r="B172" s="19" t="s">
        <v>113</v>
      </c>
      <c r="C172" s="14">
        <v>5</v>
      </c>
      <c r="D172" s="12">
        <v>1994.89</v>
      </c>
      <c r="E172" s="12">
        <v>15934.93</v>
      </c>
      <c r="F172" s="12">
        <v>1244.59</v>
      </c>
      <c r="G172" s="12">
        <v>11188.66</v>
      </c>
      <c r="H172" s="12">
        <f t="shared" si="7"/>
        <v>4746.27</v>
      </c>
      <c r="I172" s="12"/>
    </row>
    <row r="173" spans="1:9" s="13" customFormat="1" ht="30">
      <c r="A173" s="5">
        <v>14</v>
      </c>
      <c r="B173" s="19" t="s">
        <v>114</v>
      </c>
      <c r="C173" s="14">
        <v>5</v>
      </c>
      <c r="D173" s="12">
        <v>3916.55</v>
      </c>
      <c r="E173" s="12">
        <v>31337.73</v>
      </c>
      <c r="F173" s="12">
        <v>2293.75</v>
      </c>
      <c r="G173" s="12">
        <v>20121.43</v>
      </c>
      <c r="H173" s="12">
        <f t="shared" si="7"/>
        <v>11216.3</v>
      </c>
      <c r="I173" s="12"/>
    </row>
    <row r="174" spans="1:9" s="13" customFormat="1" ht="15">
      <c r="A174" s="5">
        <v>15</v>
      </c>
      <c r="B174" s="55" t="s">
        <v>44</v>
      </c>
      <c r="C174" s="14">
        <v>5</v>
      </c>
      <c r="D174" s="12">
        <v>1818.55</v>
      </c>
      <c r="E174" s="12">
        <v>29030.03</v>
      </c>
      <c r="F174" s="12">
        <v>448.15</v>
      </c>
      <c r="G174" s="12">
        <v>7080.59</v>
      </c>
      <c r="H174" s="12">
        <f t="shared" si="7"/>
        <v>21949.44</v>
      </c>
      <c r="I174" s="12"/>
    </row>
    <row r="175" spans="1:9" s="13" customFormat="1" ht="15">
      <c r="A175" s="5"/>
      <c r="B175" s="56"/>
      <c r="C175" s="14"/>
      <c r="D175" s="12"/>
      <c r="E175" s="12">
        <v>37010.9</v>
      </c>
      <c r="F175" s="12"/>
      <c r="G175" s="12">
        <v>20078.03</v>
      </c>
      <c r="H175" s="12">
        <f t="shared" si="7"/>
        <v>16932.870000000003</v>
      </c>
      <c r="I175" s="12"/>
    </row>
    <row r="176" spans="1:9" s="13" customFormat="1" ht="18" customHeight="1">
      <c r="A176" s="5">
        <v>16</v>
      </c>
      <c r="B176" s="19" t="s">
        <v>115</v>
      </c>
      <c r="C176" s="14">
        <v>5</v>
      </c>
      <c r="D176" s="12">
        <v>0</v>
      </c>
      <c r="E176" s="12">
        <v>0</v>
      </c>
      <c r="F176" s="12">
        <v>0</v>
      </c>
      <c r="G176" s="12">
        <v>0</v>
      </c>
      <c r="H176" s="12">
        <f t="shared" si="7"/>
        <v>0</v>
      </c>
      <c r="I176" s="12"/>
    </row>
    <row r="177" spans="1:9" s="13" customFormat="1" ht="16.5" customHeight="1">
      <c r="A177" s="5">
        <v>17</v>
      </c>
      <c r="B177" s="45" t="s">
        <v>73</v>
      </c>
      <c r="C177" s="14">
        <v>5</v>
      </c>
      <c r="D177" s="12">
        <v>3623.9</v>
      </c>
      <c r="E177" s="12">
        <v>77445.5</v>
      </c>
      <c r="F177" s="12">
        <v>0</v>
      </c>
      <c r="G177" s="12">
        <v>3149.92</v>
      </c>
      <c r="H177" s="12">
        <f t="shared" si="7"/>
        <v>74295.58</v>
      </c>
      <c r="I177" s="12"/>
    </row>
    <row r="178" spans="1:9" s="13" customFormat="1" ht="15" customHeight="1">
      <c r="A178" s="5"/>
      <c r="B178" s="46"/>
      <c r="C178" s="14"/>
      <c r="D178" s="12"/>
      <c r="E178" s="12">
        <v>74061.74</v>
      </c>
      <c r="F178" s="12"/>
      <c r="G178" s="12">
        <v>25396.65</v>
      </c>
      <c r="H178" s="12">
        <f t="shared" si="7"/>
        <v>48665.090000000004</v>
      </c>
      <c r="I178" s="12"/>
    </row>
    <row r="179" spans="1:9" s="13" customFormat="1" ht="17.25" customHeight="1">
      <c r="A179" s="5">
        <v>18</v>
      </c>
      <c r="B179" s="45" t="s">
        <v>74</v>
      </c>
      <c r="C179" s="14">
        <v>0</v>
      </c>
      <c r="D179" s="47">
        <v>0</v>
      </c>
      <c r="E179" s="12">
        <v>42069.48</v>
      </c>
      <c r="F179" s="12">
        <v>0</v>
      </c>
      <c r="G179" s="12">
        <v>1500</v>
      </c>
      <c r="H179" s="12">
        <f t="shared" si="7"/>
        <v>40569.48</v>
      </c>
      <c r="I179" s="12"/>
    </row>
    <row r="180" spans="1:9" s="13" customFormat="1" ht="15.75" customHeight="1">
      <c r="A180" s="5"/>
      <c r="B180" s="46"/>
      <c r="C180" s="14"/>
      <c r="D180" s="47"/>
      <c r="E180" s="12">
        <v>64715.58</v>
      </c>
      <c r="F180" s="12"/>
      <c r="G180" s="12">
        <v>18256</v>
      </c>
      <c r="H180" s="12">
        <f t="shared" si="7"/>
        <v>46459.58</v>
      </c>
      <c r="I180" s="12"/>
    </row>
    <row r="181" spans="1:9" s="13" customFormat="1" ht="17.25" customHeight="1">
      <c r="A181" s="5">
        <v>19</v>
      </c>
      <c r="B181" s="45" t="s">
        <v>72</v>
      </c>
      <c r="C181" s="14">
        <v>0</v>
      </c>
      <c r="D181" s="47">
        <v>27.01</v>
      </c>
      <c r="E181" s="12">
        <v>39223.53</v>
      </c>
      <c r="F181" s="12">
        <v>1915.49</v>
      </c>
      <c r="G181" s="12">
        <v>2215.49</v>
      </c>
      <c r="H181" s="12">
        <f t="shared" si="7"/>
        <v>37008.04</v>
      </c>
      <c r="I181" s="12"/>
    </row>
    <row r="182" spans="1:9" s="13" customFormat="1" ht="17.25" customHeight="1">
      <c r="A182" s="5"/>
      <c r="B182" s="46"/>
      <c r="C182" s="14"/>
      <c r="D182" s="47"/>
      <c r="E182" s="12">
        <v>63138.92</v>
      </c>
      <c r="F182" s="12"/>
      <c r="G182" s="12">
        <v>23942.4</v>
      </c>
      <c r="H182" s="12">
        <f t="shared" si="7"/>
        <v>39196.52</v>
      </c>
      <c r="I182" s="12"/>
    </row>
    <row r="183" spans="1:9" s="13" customFormat="1" ht="16.5" customHeight="1">
      <c r="A183" s="5">
        <v>20</v>
      </c>
      <c r="B183" s="45" t="s">
        <v>70</v>
      </c>
      <c r="C183" s="14">
        <v>0</v>
      </c>
      <c r="D183" s="47">
        <v>0</v>
      </c>
      <c r="E183" s="12">
        <v>46702.77</v>
      </c>
      <c r="F183" s="12">
        <v>0</v>
      </c>
      <c r="G183" s="12">
        <v>0</v>
      </c>
      <c r="H183" s="12">
        <f t="shared" si="7"/>
        <v>46702.77</v>
      </c>
      <c r="I183" s="12"/>
    </row>
    <row r="184" spans="1:9" s="13" customFormat="1" ht="14.25" customHeight="1">
      <c r="A184" s="5"/>
      <c r="B184" s="46"/>
      <c r="C184" s="14"/>
      <c r="D184" s="47"/>
      <c r="E184" s="12"/>
      <c r="F184" s="12"/>
      <c r="G184" s="12">
        <v>16538.02</v>
      </c>
      <c r="H184" s="12"/>
      <c r="I184" s="12"/>
    </row>
    <row r="185" spans="1:9" s="13" customFormat="1" ht="18.75" customHeight="1">
      <c r="A185" s="5">
        <v>21</v>
      </c>
      <c r="B185" s="45" t="s">
        <v>71</v>
      </c>
      <c r="C185" s="14">
        <v>0</v>
      </c>
      <c r="D185" s="47">
        <v>0</v>
      </c>
      <c r="E185" s="12">
        <v>30130.04</v>
      </c>
      <c r="F185" s="12">
        <v>0</v>
      </c>
      <c r="G185" s="12">
        <v>235.86</v>
      </c>
      <c r="H185" s="12">
        <f t="shared" si="7"/>
        <v>29894.18</v>
      </c>
      <c r="I185" s="12"/>
    </row>
    <row r="186" spans="1:9" s="13" customFormat="1" ht="18.75" customHeight="1">
      <c r="A186" s="5"/>
      <c r="B186" s="46"/>
      <c r="C186" s="14"/>
      <c r="D186" s="47"/>
      <c r="E186" s="12"/>
      <c r="F186" s="12"/>
      <c r="G186" s="12">
        <v>32938.23</v>
      </c>
      <c r="H186" s="12"/>
      <c r="I186" s="12"/>
    </row>
    <row r="187" spans="1:9" s="13" customFormat="1" ht="36" customHeight="1">
      <c r="A187" s="5">
        <v>22</v>
      </c>
      <c r="B187" s="19" t="s">
        <v>116</v>
      </c>
      <c r="C187" s="58">
        <v>5</v>
      </c>
      <c r="D187" s="59">
        <v>3588.4</v>
      </c>
      <c r="E187" s="59">
        <v>28708.47</v>
      </c>
      <c r="F187" s="59">
        <v>154.87</v>
      </c>
      <c r="G187" s="59">
        <v>1241.43</v>
      </c>
      <c r="H187" s="12">
        <f t="shared" si="7"/>
        <v>27467.04</v>
      </c>
      <c r="I187" s="12"/>
    </row>
    <row r="188" spans="1:9" s="13" customFormat="1" ht="15.75">
      <c r="A188" s="5"/>
      <c r="B188" s="9" t="s">
        <v>14</v>
      </c>
      <c r="C188" s="14"/>
      <c r="D188" s="16">
        <f>SUM(D156:D187)</f>
        <v>53138.94000000001</v>
      </c>
      <c r="E188" s="16">
        <f>SUM(E156:E187)</f>
        <v>915131.25</v>
      </c>
      <c r="F188" s="16">
        <f>SUM(F156:F187)</f>
        <v>41384.42</v>
      </c>
      <c r="G188" s="16">
        <f>SUM(G156:G187)</f>
        <v>510756.18999999994</v>
      </c>
      <c r="H188" s="16">
        <f t="shared" si="7"/>
        <v>404375.06000000006</v>
      </c>
      <c r="I188" s="12"/>
    </row>
    <row r="189" spans="1:9" s="13" customFormat="1" ht="15.75">
      <c r="A189" s="5"/>
      <c r="B189" s="22"/>
      <c r="C189" s="14"/>
      <c r="D189" s="16"/>
      <c r="E189" s="16"/>
      <c r="F189" s="16"/>
      <c r="G189" s="16"/>
      <c r="H189" s="12"/>
      <c r="I189" s="12"/>
    </row>
    <row r="190" spans="1:9" s="13" customFormat="1" ht="15.75">
      <c r="A190" s="5"/>
      <c r="B190" s="18" t="s">
        <v>129</v>
      </c>
      <c r="C190" s="14"/>
      <c r="D190" s="16"/>
      <c r="E190" s="16"/>
      <c r="F190" s="16"/>
      <c r="G190" s="16"/>
      <c r="H190" s="12"/>
      <c r="I190" s="12"/>
    </row>
    <row r="191" spans="1:9" s="13" customFormat="1" ht="31.5">
      <c r="A191" s="5">
        <v>1</v>
      </c>
      <c r="B191" s="22" t="s">
        <v>130</v>
      </c>
      <c r="C191" s="14">
        <v>5.2</v>
      </c>
      <c r="D191" s="12">
        <v>3630.08</v>
      </c>
      <c r="E191" s="12">
        <v>21781.59</v>
      </c>
      <c r="F191" s="12">
        <v>605.84</v>
      </c>
      <c r="G191" s="12">
        <v>3686.85</v>
      </c>
      <c r="H191" s="12">
        <f aca="true" t="shared" si="8" ref="H191:H205">SUM(E191-G191)</f>
        <v>18094.74</v>
      </c>
      <c r="I191" s="12">
        <v>6.81</v>
      </c>
    </row>
    <row r="192" spans="1:9" s="13" customFormat="1" ht="31.5">
      <c r="A192" s="5">
        <v>2</v>
      </c>
      <c r="B192" s="22" t="s">
        <v>148</v>
      </c>
      <c r="C192" s="14">
        <v>5.2</v>
      </c>
      <c r="D192" s="12">
        <v>4385.83</v>
      </c>
      <c r="E192" s="12">
        <v>4385.83</v>
      </c>
      <c r="F192" s="12">
        <v>1631.25</v>
      </c>
      <c r="G192" s="12">
        <v>1631.25</v>
      </c>
      <c r="H192" s="12">
        <f t="shared" si="8"/>
        <v>2754.58</v>
      </c>
      <c r="I192" s="12">
        <v>0</v>
      </c>
    </row>
    <row r="193" spans="1:9" s="13" customFormat="1" ht="31.5">
      <c r="A193" s="5"/>
      <c r="B193" s="22" t="s">
        <v>149</v>
      </c>
      <c r="C193" s="14">
        <v>5.2</v>
      </c>
      <c r="D193" s="12">
        <v>4471.01</v>
      </c>
      <c r="E193" s="12">
        <v>4471.01</v>
      </c>
      <c r="F193" s="12">
        <v>673.14</v>
      </c>
      <c r="G193" s="12">
        <v>673.14</v>
      </c>
      <c r="H193" s="12">
        <f t="shared" si="8"/>
        <v>3797.8700000000003</v>
      </c>
      <c r="I193" s="12">
        <v>0</v>
      </c>
    </row>
    <row r="194" spans="1:9" s="13" customFormat="1" ht="31.5">
      <c r="A194" s="5"/>
      <c r="B194" s="22" t="s">
        <v>150</v>
      </c>
      <c r="C194" s="14">
        <v>5.2</v>
      </c>
      <c r="D194" s="12">
        <v>4566.16</v>
      </c>
      <c r="E194" s="12">
        <v>4566.16</v>
      </c>
      <c r="F194" s="12">
        <v>1911.26</v>
      </c>
      <c r="G194" s="12">
        <v>1911.26</v>
      </c>
      <c r="H194" s="12">
        <f t="shared" si="8"/>
        <v>2654.8999999999996</v>
      </c>
      <c r="I194" s="12">
        <v>0</v>
      </c>
    </row>
    <row r="195" spans="1:9" s="13" customFormat="1" ht="31.5">
      <c r="A195" s="5">
        <v>2</v>
      </c>
      <c r="B195" s="22" t="s">
        <v>131</v>
      </c>
      <c r="C195" s="14">
        <v>5.2</v>
      </c>
      <c r="D195" s="60">
        <v>4876.17</v>
      </c>
      <c r="E195" s="12">
        <v>29077.06</v>
      </c>
      <c r="F195" s="12">
        <v>5492.97</v>
      </c>
      <c r="G195" s="12">
        <v>9989.66</v>
      </c>
      <c r="H195" s="12">
        <f t="shared" si="8"/>
        <v>19087.4</v>
      </c>
      <c r="I195" s="12">
        <v>38.98</v>
      </c>
    </row>
    <row r="196" spans="1:9" s="13" customFormat="1" ht="31.5">
      <c r="A196" s="5"/>
      <c r="B196" s="22" t="s">
        <v>151</v>
      </c>
      <c r="C196" s="14">
        <v>5.2</v>
      </c>
      <c r="D196" s="60">
        <v>4812.92</v>
      </c>
      <c r="E196" s="12">
        <v>4812.92</v>
      </c>
      <c r="F196" s="12">
        <v>1888.73</v>
      </c>
      <c r="G196" s="12">
        <v>1888.73</v>
      </c>
      <c r="H196" s="12">
        <f t="shared" si="8"/>
        <v>2924.19</v>
      </c>
      <c r="I196" s="12">
        <v>0</v>
      </c>
    </row>
    <row r="197" spans="1:9" s="13" customFormat="1" ht="15.75">
      <c r="A197" s="5"/>
      <c r="B197" s="22" t="s">
        <v>152</v>
      </c>
      <c r="C197" s="14">
        <v>5.2</v>
      </c>
      <c r="D197" s="60">
        <v>4438.51</v>
      </c>
      <c r="E197" s="12">
        <v>4438.51</v>
      </c>
      <c r="F197" s="12">
        <v>1094.6</v>
      </c>
      <c r="G197" s="12">
        <v>1094.6</v>
      </c>
      <c r="H197" s="12">
        <f t="shared" si="8"/>
        <v>3343.9100000000003</v>
      </c>
      <c r="I197" s="12">
        <v>0</v>
      </c>
    </row>
    <row r="198" spans="1:9" s="13" customFormat="1" ht="31.5">
      <c r="A198" s="5"/>
      <c r="B198" s="22" t="s">
        <v>153</v>
      </c>
      <c r="C198" s="14">
        <v>5.2</v>
      </c>
      <c r="D198" s="60">
        <v>3696.84</v>
      </c>
      <c r="E198" s="12">
        <v>3696.84</v>
      </c>
      <c r="F198" s="12">
        <v>157.61</v>
      </c>
      <c r="G198" s="12">
        <v>157.61</v>
      </c>
      <c r="H198" s="12">
        <f t="shared" si="8"/>
        <v>3539.23</v>
      </c>
      <c r="I198" s="12">
        <v>0</v>
      </c>
    </row>
    <row r="199" spans="1:9" s="13" customFormat="1" ht="15.75">
      <c r="A199" s="5"/>
      <c r="B199" s="22" t="s">
        <v>154</v>
      </c>
      <c r="C199" s="14">
        <v>5.2</v>
      </c>
      <c r="D199" s="61">
        <v>4513.49</v>
      </c>
      <c r="E199" s="12">
        <v>4513.49</v>
      </c>
      <c r="F199" s="12">
        <v>2249.07</v>
      </c>
      <c r="G199" s="12">
        <v>2249.07</v>
      </c>
      <c r="H199" s="12">
        <f t="shared" si="8"/>
        <v>2264.4199999999996</v>
      </c>
      <c r="I199" s="12">
        <v>0</v>
      </c>
    </row>
    <row r="200" spans="1:9" s="13" customFormat="1" ht="30" customHeight="1">
      <c r="A200" s="5">
        <v>3</v>
      </c>
      <c r="B200" s="22" t="s">
        <v>132</v>
      </c>
      <c r="C200" s="14">
        <v>5.2</v>
      </c>
      <c r="D200" s="12">
        <v>3799.72</v>
      </c>
      <c r="E200" s="12">
        <v>22679.68</v>
      </c>
      <c r="F200" s="12">
        <v>3079.78</v>
      </c>
      <c r="G200" s="12">
        <v>4806.3</v>
      </c>
      <c r="H200" s="12">
        <f t="shared" si="8"/>
        <v>17873.38</v>
      </c>
      <c r="I200" s="12">
        <v>29.92</v>
      </c>
    </row>
    <row r="201" spans="1:9" s="13" customFormat="1" ht="30.75" customHeight="1">
      <c r="A201" s="5">
        <v>4</v>
      </c>
      <c r="B201" s="22" t="s">
        <v>133</v>
      </c>
      <c r="C201" s="14">
        <v>5.2</v>
      </c>
      <c r="D201" s="12">
        <v>4504.41</v>
      </c>
      <c r="E201" s="12">
        <v>26902.56</v>
      </c>
      <c r="F201" s="12">
        <v>3734.79</v>
      </c>
      <c r="G201" s="12">
        <v>5981.51</v>
      </c>
      <c r="H201" s="12">
        <f t="shared" si="8"/>
        <v>20921.050000000003</v>
      </c>
      <c r="I201" s="12">
        <v>25.5</v>
      </c>
    </row>
    <row r="202" spans="1:9" s="13" customFormat="1" ht="30.75" customHeight="1">
      <c r="A202" s="24"/>
      <c r="B202" s="22" t="s">
        <v>155</v>
      </c>
      <c r="C202" s="62">
        <v>5.2</v>
      </c>
      <c r="D202" s="12">
        <v>4528.83</v>
      </c>
      <c r="E202" s="12">
        <v>4528.83</v>
      </c>
      <c r="F202" s="12">
        <v>677.92</v>
      </c>
      <c r="G202" s="12">
        <v>677.92</v>
      </c>
      <c r="H202" s="12">
        <f t="shared" si="8"/>
        <v>3850.91</v>
      </c>
      <c r="I202" s="12">
        <v>0</v>
      </c>
    </row>
    <row r="203" spans="1:9" s="13" customFormat="1" ht="30.75" customHeight="1">
      <c r="A203" s="24"/>
      <c r="B203" s="22" t="s">
        <v>156</v>
      </c>
      <c r="C203" s="62">
        <v>5.2</v>
      </c>
      <c r="D203" s="12">
        <v>4653.33</v>
      </c>
      <c r="E203" s="12">
        <v>4653.33</v>
      </c>
      <c r="F203" s="12">
        <v>2470.89</v>
      </c>
      <c r="G203" s="12">
        <v>2470.89</v>
      </c>
      <c r="H203" s="12">
        <f t="shared" si="8"/>
        <v>2182.44</v>
      </c>
      <c r="I203" s="12">
        <v>0</v>
      </c>
    </row>
    <row r="204" spans="1:9" s="13" customFormat="1" ht="30.75" customHeight="1">
      <c r="A204" s="24"/>
      <c r="B204" s="22" t="s">
        <v>157</v>
      </c>
      <c r="C204" s="62">
        <v>5.2</v>
      </c>
      <c r="D204" s="12">
        <v>4510.28</v>
      </c>
      <c r="E204" s="12">
        <v>4510.28</v>
      </c>
      <c r="F204" s="12">
        <v>1141.87</v>
      </c>
      <c r="G204" s="12">
        <v>1141.87</v>
      </c>
      <c r="H204" s="12">
        <f t="shared" si="8"/>
        <v>3368.41</v>
      </c>
      <c r="I204" s="12">
        <v>0</v>
      </c>
    </row>
    <row r="205" spans="1:9" s="13" customFormat="1" ht="15.75">
      <c r="A205" s="24">
        <v>5</v>
      </c>
      <c r="B205" s="63" t="s">
        <v>138</v>
      </c>
      <c r="C205" s="62">
        <v>5.2</v>
      </c>
      <c r="D205" s="12">
        <v>728.52</v>
      </c>
      <c r="E205" s="12">
        <v>5828.16</v>
      </c>
      <c r="F205" s="12">
        <v>0</v>
      </c>
      <c r="G205" s="12">
        <v>0</v>
      </c>
      <c r="H205" s="12">
        <f t="shared" si="8"/>
        <v>5828.16</v>
      </c>
      <c r="I205" s="12"/>
    </row>
    <row r="206" spans="1:9" s="13" customFormat="1" ht="15.75">
      <c r="A206" s="24">
        <v>6</v>
      </c>
      <c r="B206" s="63" t="s">
        <v>139</v>
      </c>
      <c r="C206" s="62">
        <v>5.2</v>
      </c>
      <c r="D206" s="12">
        <v>614.74</v>
      </c>
      <c r="E206" s="12">
        <v>4873.54</v>
      </c>
      <c r="F206" s="12">
        <v>2402.5</v>
      </c>
      <c r="G206" s="12">
        <v>2402.5</v>
      </c>
      <c r="H206" s="12">
        <f aca="true" t="shared" si="9" ref="H206:H214">SUM(E206-G206)</f>
        <v>2471.04</v>
      </c>
      <c r="I206" s="12">
        <v>6.34</v>
      </c>
    </row>
    <row r="207" spans="1:9" s="13" customFormat="1" ht="15.75">
      <c r="A207" s="24">
        <v>7</v>
      </c>
      <c r="B207" s="63" t="s">
        <v>140</v>
      </c>
      <c r="C207" s="62">
        <v>5.2</v>
      </c>
      <c r="D207" s="12">
        <v>2213.76</v>
      </c>
      <c r="E207" s="12">
        <v>17687.4</v>
      </c>
      <c r="F207" s="12">
        <v>1351.08</v>
      </c>
      <c r="G207" s="12">
        <v>1351.08</v>
      </c>
      <c r="H207" s="12">
        <f t="shared" si="9"/>
        <v>16336.320000000002</v>
      </c>
      <c r="I207" s="12">
        <v>3.24</v>
      </c>
    </row>
    <row r="208" spans="1:9" s="13" customFormat="1" ht="15.75">
      <c r="A208" s="24">
        <v>8</v>
      </c>
      <c r="B208" s="63" t="s">
        <v>141</v>
      </c>
      <c r="C208" s="62">
        <v>5.2</v>
      </c>
      <c r="D208" s="12">
        <v>856.44</v>
      </c>
      <c r="E208" s="12">
        <v>6851.52</v>
      </c>
      <c r="F208" s="12">
        <v>0</v>
      </c>
      <c r="G208" s="12">
        <v>0</v>
      </c>
      <c r="H208" s="12">
        <f t="shared" si="9"/>
        <v>6851.52</v>
      </c>
      <c r="I208" s="12"/>
    </row>
    <row r="209" spans="1:9" s="13" customFormat="1" ht="31.5">
      <c r="A209" s="24">
        <v>9</v>
      </c>
      <c r="B209" s="63" t="s">
        <v>142</v>
      </c>
      <c r="C209" s="62">
        <v>5.2</v>
      </c>
      <c r="D209" s="12">
        <v>3017.69</v>
      </c>
      <c r="E209" s="12">
        <v>9405.89</v>
      </c>
      <c r="F209" s="12">
        <v>1959.49</v>
      </c>
      <c r="G209" s="12">
        <v>1959.49</v>
      </c>
      <c r="H209" s="12">
        <f t="shared" si="9"/>
        <v>7446.4</v>
      </c>
      <c r="I209" s="12">
        <v>8.45</v>
      </c>
    </row>
    <row r="210" spans="1:9" s="13" customFormat="1" ht="31.5">
      <c r="A210" s="24">
        <v>10</v>
      </c>
      <c r="B210" s="63" t="s">
        <v>143</v>
      </c>
      <c r="C210" s="62">
        <v>5.2</v>
      </c>
      <c r="D210" s="12">
        <v>6099.92</v>
      </c>
      <c r="E210" s="12">
        <v>26090.45</v>
      </c>
      <c r="F210" s="12">
        <v>2640.16</v>
      </c>
      <c r="G210" s="12">
        <v>2640.16</v>
      </c>
      <c r="H210" s="12">
        <f t="shared" si="9"/>
        <v>23450.29</v>
      </c>
      <c r="I210" s="12">
        <v>3.49</v>
      </c>
    </row>
    <row r="211" spans="1:9" s="13" customFormat="1" ht="31.5">
      <c r="A211" s="24">
        <v>11</v>
      </c>
      <c r="B211" s="63" t="s">
        <v>144</v>
      </c>
      <c r="C211" s="62">
        <v>5.2</v>
      </c>
      <c r="D211" s="12">
        <v>1902.49</v>
      </c>
      <c r="E211" s="12">
        <v>15115.69</v>
      </c>
      <c r="F211" s="12">
        <v>5248.17</v>
      </c>
      <c r="G211" s="12">
        <v>5248.17</v>
      </c>
      <c r="H211" s="12">
        <f t="shared" si="9"/>
        <v>9867.52</v>
      </c>
      <c r="I211" s="12">
        <v>14.89</v>
      </c>
    </row>
    <row r="212" spans="1:9" s="13" customFormat="1" ht="31.5">
      <c r="A212" s="24">
        <v>12</v>
      </c>
      <c r="B212" s="63" t="s">
        <v>145</v>
      </c>
      <c r="C212" s="62">
        <v>5.2</v>
      </c>
      <c r="D212" s="12">
        <v>4701.17</v>
      </c>
      <c r="E212" s="12">
        <v>14088.73</v>
      </c>
      <c r="F212" s="12">
        <v>7478.49</v>
      </c>
      <c r="G212" s="12">
        <v>7478.49</v>
      </c>
      <c r="H212" s="12">
        <f t="shared" si="9"/>
        <v>6610.24</v>
      </c>
      <c r="I212" s="12">
        <v>2.97</v>
      </c>
    </row>
    <row r="213" spans="1:9" s="13" customFormat="1" ht="31.5">
      <c r="A213" s="24">
        <v>13</v>
      </c>
      <c r="B213" s="63" t="s">
        <v>146</v>
      </c>
      <c r="C213" s="62">
        <v>5.2</v>
      </c>
      <c r="D213" s="12">
        <v>4347.5</v>
      </c>
      <c r="E213" s="12">
        <v>20029.74</v>
      </c>
      <c r="F213" s="12">
        <v>9794.86</v>
      </c>
      <c r="G213" s="12">
        <v>9794.86</v>
      </c>
      <c r="H213" s="12">
        <f t="shared" si="9"/>
        <v>10234.880000000001</v>
      </c>
      <c r="I213" s="12">
        <v>14.7</v>
      </c>
    </row>
    <row r="214" spans="1:9" s="13" customFormat="1" ht="15.75">
      <c r="A214" s="24">
        <v>14</v>
      </c>
      <c r="B214" s="63" t="s">
        <v>147</v>
      </c>
      <c r="C214" s="62">
        <v>5.2</v>
      </c>
      <c r="D214" s="12">
        <v>196.04</v>
      </c>
      <c r="E214" s="12">
        <v>1568.32</v>
      </c>
      <c r="F214" s="12">
        <v>0</v>
      </c>
      <c r="G214" s="12">
        <v>0</v>
      </c>
      <c r="H214" s="12">
        <f t="shared" si="9"/>
        <v>1568.32</v>
      </c>
      <c r="I214" s="12">
        <v>0</v>
      </c>
    </row>
    <row r="215" spans="1:9" s="13" customFormat="1" ht="15.75">
      <c r="A215" s="5"/>
      <c r="B215" s="9" t="s">
        <v>14</v>
      </c>
      <c r="C215" s="14"/>
      <c r="D215" s="16">
        <f>SUM(D191:D201)</f>
        <v>47695.14</v>
      </c>
      <c r="E215" s="16">
        <f>SUM(E191:E201)</f>
        <v>131325.65</v>
      </c>
      <c r="F215" s="16">
        <f>SUM(F191:F214)</f>
        <v>57684.469999999994</v>
      </c>
      <c r="G215" s="16">
        <f>SUM(G191:G214)</f>
        <v>69235.41</v>
      </c>
      <c r="H215" s="16">
        <f>SUM(E215-G215)</f>
        <v>62090.23999999999</v>
      </c>
      <c r="I215" s="12">
        <f>SUM(I191:I201)</f>
        <v>101.21000000000001</v>
      </c>
    </row>
    <row r="216" spans="1:9" s="13" customFormat="1" ht="15.75">
      <c r="A216" s="5"/>
      <c r="B216" s="9"/>
      <c r="C216" s="14"/>
      <c r="D216" s="16"/>
      <c r="E216" s="16"/>
      <c r="F216" s="16"/>
      <c r="G216" s="16"/>
      <c r="H216" s="16"/>
      <c r="I216" s="12"/>
    </row>
    <row r="217" spans="1:9" s="13" customFormat="1" ht="15.75">
      <c r="A217" s="5"/>
      <c r="B217" s="18" t="s">
        <v>135</v>
      </c>
      <c r="C217" s="14"/>
      <c r="D217" s="16"/>
      <c r="E217" s="16"/>
      <c r="F217" s="16"/>
      <c r="G217" s="16"/>
      <c r="H217" s="12"/>
      <c r="I217" s="12"/>
    </row>
    <row r="218" spans="1:9" s="13" customFormat="1" ht="15" customHeight="1">
      <c r="A218" s="5">
        <v>1</v>
      </c>
      <c r="B218" s="22" t="s">
        <v>136</v>
      </c>
      <c r="C218" s="14">
        <v>5.2</v>
      </c>
      <c r="D218" s="12">
        <v>4475.87</v>
      </c>
      <c r="E218" s="12">
        <v>22370.02</v>
      </c>
      <c r="F218" s="12">
        <v>3116.62</v>
      </c>
      <c r="G218" s="12">
        <v>16019.29</v>
      </c>
      <c r="H218" s="12">
        <f>SUM(E218-G218)</f>
        <v>6350.73</v>
      </c>
      <c r="I218" s="12">
        <v>4.32</v>
      </c>
    </row>
    <row r="219" spans="1:9" s="13" customFormat="1" ht="15.75">
      <c r="A219" s="5"/>
      <c r="B219" s="25" t="s">
        <v>14</v>
      </c>
      <c r="C219" s="14"/>
      <c r="D219" s="16">
        <f>D218</f>
        <v>4475.87</v>
      </c>
      <c r="E219" s="16">
        <f>E218</f>
        <v>22370.02</v>
      </c>
      <c r="F219" s="16">
        <f>F218</f>
        <v>3116.62</v>
      </c>
      <c r="G219" s="16">
        <f>G218</f>
        <v>16019.29</v>
      </c>
      <c r="H219" s="16">
        <f>SUM(E219-G219)</f>
        <v>6350.73</v>
      </c>
      <c r="I219" s="12">
        <f>I218</f>
        <v>4.32</v>
      </c>
    </row>
    <row r="220" spans="1:9" s="13" customFormat="1" ht="15.75">
      <c r="A220" s="5">
        <v>61</v>
      </c>
      <c r="B220" s="26" t="s">
        <v>15</v>
      </c>
      <c r="C220" s="17"/>
      <c r="D220" s="16">
        <f>SUM(D77+D89+D98+D111+D119+D125+D142+D153+D188+D215+D219)</f>
        <v>1321432.39</v>
      </c>
      <c r="E220" s="16">
        <f>SUM(E77+E89+E98+E111+E119+E125+E142+E153+E188+E215+E219)</f>
        <v>24497057.669999998</v>
      </c>
      <c r="F220" s="16">
        <f>SUM(F77+F89+F98+F111+F119+F125+F142+F153+F188+F215+F219)</f>
        <v>1028889.2000000002</v>
      </c>
      <c r="G220" s="16">
        <f>SUM(G77+G89+G98+G111+G119+G125+G142+G153+G188+G215+G219)</f>
        <v>19094696.250000004</v>
      </c>
      <c r="H220" s="16">
        <f>SUM(H77+H89+H98+H111+H119+H125+H142+H153+H188+H215+H219)</f>
        <v>5402361.419999996</v>
      </c>
      <c r="I220" s="12"/>
    </row>
    <row r="221" s="13" customFormat="1" ht="15"/>
    <row r="222" s="13" customFormat="1" ht="15"/>
  </sheetData>
  <sheetProtection/>
  <mergeCells count="78">
    <mergeCell ref="B51:B52"/>
    <mergeCell ref="B48:B49"/>
    <mergeCell ref="B183:B184"/>
    <mergeCell ref="B185:B186"/>
    <mergeCell ref="B160:B161"/>
    <mergeCell ref="B170:B171"/>
    <mergeCell ref="B174:B175"/>
    <mergeCell ref="B177:B178"/>
    <mergeCell ref="B179:B180"/>
    <mergeCell ref="B181:B182"/>
    <mergeCell ref="B114:B115"/>
    <mergeCell ref="A15:A16"/>
    <mergeCell ref="B13:B14"/>
    <mergeCell ref="B156:B157"/>
    <mergeCell ref="B158:B159"/>
    <mergeCell ref="B136:B137"/>
    <mergeCell ref="B130:B131"/>
    <mergeCell ref="B134:B135"/>
    <mergeCell ref="B128:B129"/>
    <mergeCell ref="B132:B133"/>
    <mergeCell ref="F4:G4"/>
    <mergeCell ref="A23:A24"/>
    <mergeCell ref="B23:B24"/>
    <mergeCell ref="A26:A27"/>
    <mergeCell ref="B26:B27"/>
    <mergeCell ref="A13:A14"/>
    <mergeCell ref="B7:B8"/>
    <mergeCell ref="A7:A8"/>
    <mergeCell ref="B1:G1"/>
    <mergeCell ref="B2:G2"/>
    <mergeCell ref="A4:A5"/>
    <mergeCell ref="B4:B5"/>
    <mergeCell ref="C4:C5"/>
    <mergeCell ref="B81:B82"/>
    <mergeCell ref="A9:A10"/>
    <mergeCell ref="B9:B10"/>
    <mergeCell ref="B39:B40"/>
    <mergeCell ref="D4:E4"/>
    <mergeCell ref="A46:A47"/>
    <mergeCell ref="A44:A45"/>
    <mergeCell ref="B44:B45"/>
    <mergeCell ref="A28:A29"/>
    <mergeCell ref="B28:B29"/>
    <mergeCell ref="A39:A40"/>
    <mergeCell ref="A34:A35"/>
    <mergeCell ref="B34:B35"/>
    <mergeCell ref="A36:A37"/>
    <mergeCell ref="B36:B37"/>
    <mergeCell ref="B58:B59"/>
    <mergeCell ref="A60:A61"/>
    <mergeCell ref="B60:B61"/>
    <mergeCell ref="A70:A71"/>
    <mergeCell ref="B70:B71"/>
    <mergeCell ref="B41:B42"/>
    <mergeCell ref="B46:B47"/>
    <mergeCell ref="A55:A56"/>
    <mergeCell ref="B55:B56"/>
    <mergeCell ref="A41:A42"/>
    <mergeCell ref="I4:I5"/>
    <mergeCell ref="A18:A19"/>
    <mergeCell ref="B18:B19"/>
    <mergeCell ref="A11:A12"/>
    <mergeCell ref="B11:B12"/>
    <mergeCell ref="A30:A31"/>
    <mergeCell ref="B30:B31"/>
    <mergeCell ref="A21:A22"/>
    <mergeCell ref="B21:B22"/>
    <mergeCell ref="B15:B16"/>
    <mergeCell ref="B122:B123"/>
    <mergeCell ref="A81:A82"/>
    <mergeCell ref="A63:A64"/>
    <mergeCell ref="B63:B64"/>
    <mergeCell ref="H4:H5"/>
    <mergeCell ref="A72:A73"/>
    <mergeCell ref="B72:B73"/>
    <mergeCell ref="A65:A66"/>
    <mergeCell ref="B65:B66"/>
    <mergeCell ref="A58:A5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2014-11-11T08:06:54Z</cp:lastPrinted>
  <dcterms:created xsi:type="dcterms:W3CDTF">2012-06-26T07:48:47Z</dcterms:created>
  <dcterms:modified xsi:type="dcterms:W3CDTF">2014-12-15T05:25:48Z</dcterms:modified>
  <cp:category/>
  <cp:version/>
  <cp:contentType/>
  <cp:contentStatus/>
</cp:coreProperties>
</file>