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КО_5.2" sheetId="1" r:id="rId1"/>
    <sheet name="Лист2" sheetId="2" r:id="rId2"/>
    <sheet name="Лист3" sheetId="3" r:id="rId3"/>
  </sheets>
  <definedNames>
    <definedName name="_xlnm.Print_Titles" localSheetId="0">'КО_5.2'!$12:$12</definedName>
  </definedNames>
  <calcPr fullCalcOnLoad="1"/>
</workbook>
</file>

<file path=xl/sharedStrings.xml><?xml version="1.0" encoding="utf-8"?>
<sst xmlns="http://schemas.openxmlformats.org/spreadsheetml/2006/main" count="104" uniqueCount="75">
  <si>
    <t>Приложение 5.2</t>
  </si>
  <si>
    <t>О Т Ч Е Т
о ходе реализации региональных адресных программ по переселению граждан из аварийного жилищного фонда</t>
  </si>
  <si>
    <t xml:space="preserve">
</t>
  </si>
  <si>
    <t>Наименование субъекта Российской Федерации:</t>
  </si>
  <si>
    <t>№ п\п</t>
  </si>
  <si>
    <t>Адрес расселяемого
многоквартирного дома</t>
  </si>
  <si>
    <t>Количество человек</t>
  </si>
  <si>
    <t>Расселенные жилые помещения</t>
  </si>
  <si>
    <t>судебные споры</t>
  </si>
  <si>
    <t>Приобретенные жилые помещения</t>
  </si>
  <si>
    <t>Стоимость переселения</t>
  </si>
  <si>
    <t>Дата завершения расселения</t>
  </si>
  <si>
    <t>Дата сноса/реконструкции</t>
  </si>
  <si>
    <t xml:space="preserve">
</t>
  </si>
  <si>
    <t xml:space="preserve">
</t>
  </si>
  <si>
    <t>чел.</t>
  </si>
  <si>
    <t>ед.</t>
  </si>
  <si>
    <t>кв.м</t>
  </si>
  <si>
    <t>руб.</t>
  </si>
  <si>
    <t>Фактически переселено</t>
  </si>
  <si>
    <t>Судебные споры</t>
  </si>
  <si>
    <t>Количество</t>
  </si>
  <si>
    <t>Площадь</t>
  </si>
  <si>
    <t>Общая площадь</t>
  </si>
  <si>
    <t>в том числе</t>
  </si>
  <si>
    <t>в рамках долевого
финансирования</t>
  </si>
  <si>
    <t>дополнительная площадь</t>
  </si>
  <si>
    <t>в рамках
долевого
финансирования</t>
  </si>
  <si>
    <t>в рамках
дополнительного
финансирования</t>
  </si>
  <si>
    <t>Общая стоимость
приобретенных помещений:</t>
  </si>
  <si>
    <t>в том числе:</t>
  </si>
  <si>
    <t>за счет средств Фонда</t>
  </si>
  <si>
    <t>за счет средств долевого
софинансирования
бюджета СФ</t>
  </si>
  <si>
    <t>за счет средств долевого
софинансирования
бюджета МО</t>
  </si>
  <si>
    <t>за счет средств
дополнительного
финансирования</t>
  </si>
  <si>
    <t>на расселяемую
площадь</t>
  </si>
  <si>
    <t>на
дополнительную
площадь</t>
  </si>
  <si>
    <t>на превышение
цены 1 кв. м.</t>
  </si>
  <si>
    <t>за счет
внебюджетных
средств</t>
  </si>
  <si>
    <t>УЛЬЯНОВСКАЯ ОБЛАСТЬ</t>
  </si>
  <si>
    <t xml:space="preserve">Отчет представлен за IV квартал  2013 года.  </t>
  </si>
  <si>
    <t>Итого по субъекту РФ:</t>
  </si>
  <si>
    <t>Заявка на получение финансовой поддержки за счет средств Фонда решение Правления от " 29 " марта 2012 года №2073-вн (МС)</t>
  </si>
  <si>
    <t>Итого по заявке:</t>
  </si>
  <si>
    <t>Итого по Вешкаймское</t>
  </si>
  <si>
    <t>рп Вешкайма ул 40 лет Октября д.33</t>
  </si>
  <si>
    <t>рп Вешкайма ул 40 лет Октября д.77</t>
  </si>
  <si>
    <t>Итого по Город Димитровград</t>
  </si>
  <si>
    <t>г Димитровград ул 989 км д.5</t>
  </si>
  <si>
    <t>г Димитровград ул Самарская д.14</t>
  </si>
  <si>
    <t>Итого по Новочеремшанское</t>
  </si>
  <si>
    <t>с Новочеремшанск ул Парковая д.3</t>
  </si>
  <si>
    <t>Итого по Сенгилеевское</t>
  </si>
  <si>
    <t>рп Цемзавод ул Лесная д.14</t>
  </si>
  <si>
    <t>рп Цемзавод ул Лесная д.15</t>
  </si>
  <si>
    <t>рп Цемзавод ул Лесная д.16</t>
  </si>
  <si>
    <t>рп Цемзавод ул Лесная д.17</t>
  </si>
  <si>
    <t>рп Цемзавод ул Лесная д.18</t>
  </si>
  <si>
    <t>рп Цемзавод ул Лесная д.19</t>
  </si>
  <si>
    <t>рп Цемзавод ул Лесная д.21</t>
  </si>
  <si>
    <t>Итого по город Новоульяновск</t>
  </si>
  <si>
    <t>с Криуши ул Затон д.35</t>
  </si>
  <si>
    <t>с Криуши ул Затон д.38</t>
  </si>
  <si>
    <t>Заявка на получение финансовой поддержки за счет средств Фонда решение Правления от " 29 " июня 2012 года №3314-вн (МС)</t>
  </si>
  <si>
    <t>г Димитровград ул 989 км д.2</t>
  </si>
  <si>
    <t>рп Цемзавод ул Кооперативная д.9</t>
  </si>
  <si>
    <t>Итого по Языковское</t>
  </si>
  <si>
    <t>рп Языково ул Красный Текстильщик д.10</t>
  </si>
  <si>
    <t>рп Языково ул Красный Текстильщик д.8</t>
  </si>
  <si>
    <t>рп Языково ул Ленина д.25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</si>
  <si>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</si>
  <si>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 xml:space="preserve">/Подпись/ </t>
  </si>
  <si>
    <t>/Расшифровка подписи/</t>
  </si>
  <si>
    <t>М.П.</t>
  </si>
  <si>
    <t xml:space="preserve">"       "                                20   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</si>
</sst>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##\ ###\ ###\ ##0"/>
    <numFmt numFmtId="166" formatCode="###\ ###\ ###\ 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165" fontId="39" fillId="0" borderId="10" xfId="0" applyNumberFormat="1" applyFont="1" applyBorder="1" applyAlignment="1" applyProtection="1">
      <alignment horizontal="right" vertical="center"/>
      <protection locked="0"/>
    </xf>
    <xf numFmtId="165" fontId="39" fillId="0" borderId="10" xfId="0" applyNumberFormat="1" applyFont="1" applyBorder="1" applyAlignment="1" applyProtection="1">
      <alignment horizontal="right" vertical="center"/>
      <protection/>
    </xf>
    <xf numFmtId="49" fontId="37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165" fontId="37" fillId="0" borderId="10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 applyProtection="1">
      <alignment horizontal="right" vertical="center"/>
      <protection locked="0"/>
    </xf>
    <xf numFmtId="166" fontId="39" fillId="0" borderId="10" xfId="0" applyNumberFormat="1" applyFont="1" applyBorder="1" applyAlignment="1" applyProtection="1">
      <alignment horizontal="right" vertical="center"/>
      <protection/>
    </xf>
    <xf numFmtId="166" fontId="37" fillId="0" borderId="10" xfId="0" applyNumberFormat="1" applyFont="1" applyBorder="1" applyAlignment="1">
      <alignment horizontal="right" vertical="center"/>
    </xf>
    <xf numFmtId="166" fontId="0" fillId="0" borderId="0" xfId="0" applyNumberFormat="1" applyAlignment="1">
      <alignment/>
    </xf>
    <xf numFmtId="166" fontId="37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3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65" fontId="0" fillId="0" borderId="18" xfId="0" applyNumberFormat="1" applyBorder="1" applyAlignment="1">
      <alignment horizontal="left" vertical="center" wrapText="1"/>
    </xf>
    <xf numFmtId="166" fontId="0" fillId="0" borderId="18" xfId="0" applyNumberFormat="1" applyBorder="1" applyAlignment="1">
      <alignment horizontal="left" vertical="center" wrapText="1"/>
    </xf>
    <xf numFmtId="166" fontId="37" fillId="0" borderId="19" xfId="0" applyNumberFormat="1" applyFon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37" fillId="0" borderId="18" xfId="0" applyNumberFormat="1" applyFon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25">
      <selection activeCell="Q44" sqref="Q44"/>
    </sheetView>
  </sheetViews>
  <sheetFormatPr defaultColWidth="9.140625" defaultRowHeight="15"/>
  <cols>
    <col min="1" max="1" width="2.7109375" style="0" customWidth="1"/>
    <col min="2" max="2" width="23.28125" style="0" customWidth="1"/>
    <col min="3" max="3" width="4.8515625" style="0" customWidth="1"/>
    <col min="4" max="4" width="3.140625" style="0" customWidth="1"/>
    <col min="5" max="5" width="4.00390625" style="0" customWidth="1"/>
    <col min="6" max="6" width="7.8515625" style="0" customWidth="1"/>
    <col min="7" max="7" width="3.140625" style="0" customWidth="1"/>
    <col min="8" max="8" width="5.28125" style="0" customWidth="1"/>
    <col min="9" max="9" width="4.00390625" style="0" customWidth="1"/>
    <col min="10" max="11" width="7.8515625" style="0" customWidth="1"/>
    <col min="12" max="12" width="5.28125" style="0" customWidth="1"/>
    <col min="13" max="13" width="7.00390625" style="0" customWidth="1"/>
    <col min="14" max="15" width="11.28125" style="0" customWidth="1"/>
    <col min="16" max="16" width="5.28125" style="0" customWidth="1"/>
    <col min="17" max="17" width="11.28125" style="0" customWidth="1"/>
    <col min="18" max="18" width="5.28125" style="0" customWidth="1"/>
    <col min="19" max="19" width="10.421875" style="0" customWidth="1"/>
    <col min="20" max="20" width="5.28125" style="0" customWidth="1"/>
    <col min="21" max="21" width="10.421875" style="0" customWidth="1"/>
    <col min="22" max="22" width="9.57421875" style="0" customWidth="1"/>
    <col min="23" max="23" width="5.28125" style="0" customWidth="1"/>
    <col min="24" max="24" width="8.7109375" style="0" customWidth="1"/>
    <col min="25" max="25" width="3.140625" style="0" customWidth="1"/>
    <col min="26" max="26" width="1.8515625" style="0" customWidth="1"/>
  </cols>
  <sheetData>
    <row r="1" ht="15">
      <c r="Y1" s="1" t="s">
        <v>0</v>
      </c>
    </row>
    <row r="2" spans="1:26" ht="51.7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3" t="s">
        <v>2</v>
      </c>
    </row>
    <row r="4" spans="1:13" ht="15.75" thickBot="1">
      <c r="A4" s="26" t="s">
        <v>3</v>
      </c>
      <c r="B4" s="27"/>
      <c r="C4" s="27"/>
      <c r="D4" s="27"/>
      <c r="E4" s="28" t="s">
        <v>39</v>
      </c>
      <c r="F4" s="29"/>
      <c r="G4" s="29"/>
      <c r="H4" s="29"/>
      <c r="I4" s="29"/>
      <c r="J4" s="29"/>
      <c r="K4" s="29"/>
      <c r="L4" s="29"/>
      <c r="M4" s="29"/>
    </row>
    <row r="5" spans="1:13" ht="15">
      <c r="A5" s="30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7" spans="1:25" ht="15">
      <c r="A7" s="32" t="s">
        <v>4</v>
      </c>
      <c r="B7" s="32" t="s">
        <v>5</v>
      </c>
      <c r="C7" s="32" t="s">
        <v>6</v>
      </c>
      <c r="D7" s="32"/>
      <c r="E7" s="32" t="s">
        <v>7</v>
      </c>
      <c r="F7" s="32"/>
      <c r="G7" s="32" t="s">
        <v>8</v>
      </c>
      <c r="H7" s="32"/>
      <c r="I7" s="32" t="s">
        <v>9</v>
      </c>
      <c r="J7" s="32"/>
      <c r="K7" s="32"/>
      <c r="L7" s="32"/>
      <c r="M7" s="32"/>
      <c r="N7" s="32" t="s">
        <v>10</v>
      </c>
      <c r="O7" s="32"/>
      <c r="P7" s="32"/>
      <c r="Q7" s="32"/>
      <c r="R7" s="32"/>
      <c r="S7" s="32"/>
      <c r="T7" s="32"/>
      <c r="U7" s="32"/>
      <c r="V7" s="32"/>
      <c r="W7" s="32"/>
      <c r="X7" s="35" t="s">
        <v>11</v>
      </c>
      <c r="Y7" s="35" t="s">
        <v>12</v>
      </c>
    </row>
    <row r="8" spans="1:25" ht="15">
      <c r="A8" s="32"/>
      <c r="B8" s="32"/>
      <c r="C8" s="36" t="s">
        <v>19</v>
      </c>
      <c r="D8" s="36" t="s">
        <v>20</v>
      </c>
      <c r="E8" s="32"/>
      <c r="F8" s="32"/>
      <c r="G8" s="32"/>
      <c r="H8" s="32"/>
      <c r="I8" s="36" t="s">
        <v>21</v>
      </c>
      <c r="J8" s="36" t="s">
        <v>23</v>
      </c>
      <c r="K8" s="33" t="s">
        <v>24</v>
      </c>
      <c r="L8" s="56"/>
      <c r="M8" s="34"/>
      <c r="N8" s="36" t="s">
        <v>29</v>
      </c>
      <c r="O8" s="33" t="s">
        <v>30</v>
      </c>
      <c r="P8" s="56"/>
      <c r="Q8" s="56"/>
      <c r="R8" s="56"/>
      <c r="S8" s="56"/>
      <c r="T8" s="56"/>
      <c r="U8" s="56"/>
      <c r="V8" s="56"/>
      <c r="W8" s="34"/>
      <c r="X8" s="35"/>
      <c r="Y8" s="35"/>
    </row>
    <row r="9" spans="1:26" ht="45">
      <c r="A9" s="32"/>
      <c r="B9" s="32"/>
      <c r="C9" s="37"/>
      <c r="D9" s="37"/>
      <c r="E9" s="36" t="s">
        <v>21</v>
      </c>
      <c r="F9" s="36" t="s">
        <v>22</v>
      </c>
      <c r="G9" s="36" t="s">
        <v>21</v>
      </c>
      <c r="H9" s="36" t="s">
        <v>22</v>
      </c>
      <c r="I9" s="37"/>
      <c r="J9" s="37"/>
      <c r="K9" s="36" t="s">
        <v>25</v>
      </c>
      <c r="L9" s="33" t="s">
        <v>26</v>
      </c>
      <c r="M9" s="34"/>
      <c r="N9" s="37"/>
      <c r="O9" s="33" t="s">
        <v>31</v>
      </c>
      <c r="P9" s="34"/>
      <c r="Q9" s="33" t="s">
        <v>32</v>
      </c>
      <c r="R9" s="34"/>
      <c r="S9" s="33" t="s">
        <v>33</v>
      </c>
      <c r="T9" s="34"/>
      <c r="U9" s="33" t="s">
        <v>34</v>
      </c>
      <c r="V9" s="34"/>
      <c r="W9" s="41" t="s">
        <v>38</v>
      </c>
      <c r="X9" s="35"/>
      <c r="Y9" s="35"/>
      <c r="Z9" s="2" t="s">
        <v>13</v>
      </c>
    </row>
    <row r="10" spans="1:26" ht="75">
      <c r="A10" s="32"/>
      <c r="B10" s="32"/>
      <c r="C10" s="38"/>
      <c r="D10" s="38"/>
      <c r="E10" s="38"/>
      <c r="F10" s="38"/>
      <c r="G10" s="38"/>
      <c r="H10" s="38"/>
      <c r="I10" s="38"/>
      <c r="J10" s="38"/>
      <c r="K10" s="38"/>
      <c r="L10" s="6" t="s">
        <v>27</v>
      </c>
      <c r="M10" s="6" t="s">
        <v>28</v>
      </c>
      <c r="N10" s="38"/>
      <c r="O10" s="6" t="s">
        <v>35</v>
      </c>
      <c r="P10" s="6" t="s">
        <v>36</v>
      </c>
      <c r="Q10" s="6" t="s">
        <v>35</v>
      </c>
      <c r="R10" s="6" t="s">
        <v>36</v>
      </c>
      <c r="S10" s="6" t="s">
        <v>35</v>
      </c>
      <c r="T10" s="6" t="s">
        <v>36</v>
      </c>
      <c r="U10" s="6" t="s">
        <v>36</v>
      </c>
      <c r="V10" s="6" t="s">
        <v>37</v>
      </c>
      <c r="W10" s="42"/>
      <c r="X10" s="35"/>
      <c r="Y10" s="35"/>
      <c r="Z10" s="2" t="s">
        <v>14</v>
      </c>
    </row>
    <row r="11" spans="1:25" ht="22.5">
      <c r="A11" s="32"/>
      <c r="B11" s="32"/>
      <c r="C11" s="5" t="s">
        <v>15</v>
      </c>
      <c r="D11" s="5" t="s">
        <v>15</v>
      </c>
      <c r="E11" s="5" t="s">
        <v>16</v>
      </c>
      <c r="F11" s="5" t="s">
        <v>17</v>
      </c>
      <c r="G11" s="5" t="s">
        <v>16</v>
      </c>
      <c r="H11" s="5" t="s">
        <v>17</v>
      </c>
      <c r="I11" s="5" t="s">
        <v>16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18</v>
      </c>
      <c r="O11" s="5" t="s">
        <v>18</v>
      </c>
      <c r="P11" s="5" t="s">
        <v>18</v>
      </c>
      <c r="Q11" s="5" t="s">
        <v>18</v>
      </c>
      <c r="R11" s="5" t="s">
        <v>18</v>
      </c>
      <c r="S11" s="5" t="s">
        <v>18</v>
      </c>
      <c r="T11" s="5" t="s">
        <v>18</v>
      </c>
      <c r="U11" s="5" t="s">
        <v>18</v>
      </c>
      <c r="V11" s="5" t="s">
        <v>18</v>
      </c>
      <c r="W11" s="5" t="s">
        <v>18</v>
      </c>
      <c r="X11" s="35"/>
      <c r="Y11" s="35"/>
    </row>
    <row r="12" spans="1:25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8">
        <v>21</v>
      </c>
      <c r="V12" s="8">
        <v>22</v>
      </c>
      <c r="W12" s="8">
        <v>23</v>
      </c>
      <c r="X12" s="8">
        <v>24</v>
      </c>
      <c r="Y12" s="8">
        <v>25</v>
      </c>
    </row>
    <row r="13" spans="1:25" ht="15">
      <c r="A13" s="4"/>
      <c r="B13" s="13" t="s">
        <v>41</v>
      </c>
      <c r="C13" s="9">
        <f aca="true" t="shared" si="0" ref="C13:Y13">IF(ISERROR(0+C15+C36),0,0+C15+C36)</f>
        <v>125</v>
      </c>
      <c r="D13" s="9">
        <f t="shared" si="0"/>
        <v>0</v>
      </c>
      <c r="E13" s="9">
        <f t="shared" si="0"/>
        <v>56</v>
      </c>
      <c r="F13" s="19">
        <f t="shared" si="0"/>
        <v>2332.02</v>
      </c>
      <c r="G13" s="9">
        <f t="shared" si="0"/>
        <v>0</v>
      </c>
      <c r="H13" s="19">
        <f t="shared" si="0"/>
        <v>0</v>
      </c>
      <c r="I13" s="9">
        <f t="shared" si="0"/>
        <v>56</v>
      </c>
      <c r="J13" s="19">
        <f t="shared" si="0"/>
        <v>2592.1</v>
      </c>
      <c r="K13" s="19">
        <f t="shared" si="0"/>
        <v>2332.02</v>
      </c>
      <c r="L13" s="19">
        <f t="shared" si="0"/>
        <v>0</v>
      </c>
      <c r="M13" s="19">
        <f t="shared" si="0"/>
        <v>260.08</v>
      </c>
      <c r="N13" s="19">
        <f t="shared" si="0"/>
        <v>66006900</v>
      </c>
      <c r="O13" s="19">
        <f t="shared" si="0"/>
        <v>44392519.29</v>
      </c>
      <c r="P13" s="19">
        <f t="shared" si="0"/>
        <v>0</v>
      </c>
      <c r="Q13" s="19">
        <f t="shared" si="0"/>
        <v>11499507.77</v>
      </c>
      <c r="R13" s="19">
        <f t="shared" si="0"/>
        <v>0</v>
      </c>
      <c r="S13" s="19">
        <f t="shared" si="0"/>
        <v>2874876.9399999995</v>
      </c>
      <c r="T13" s="19">
        <f t="shared" si="0"/>
        <v>0</v>
      </c>
      <c r="U13" s="19">
        <f t="shared" si="0"/>
        <v>6554016</v>
      </c>
      <c r="V13" s="19">
        <f t="shared" si="0"/>
        <v>685980</v>
      </c>
      <c r="W13" s="19">
        <f t="shared" si="0"/>
        <v>0</v>
      </c>
      <c r="X13" s="9">
        <f t="shared" si="0"/>
        <v>8</v>
      </c>
      <c r="Y13" s="9">
        <f t="shared" si="0"/>
        <v>0</v>
      </c>
    </row>
    <row r="14" spans="1:25" ht="15">
      <c r="A14" s="43" t="s">
        <v>42</v>
      </c>
      <c r="B14" s="44"/>
      <c r="C14" s="45"/>
      <c r="D14" s="45"/>
      <c r="E14" s="45"/>
      <c r="F14" s="46"/>
      <c r="G14" s="45"/>
      <c r="H14" s="46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7"/>
      <c r="Y14" s="47"/>
    </row>
    <row r="15" spans="1:25" ht="15">
      <c r="A15" s="4"/>
      <c r="B15" s="14" t="s">
        <v>43</v>
      </c>
      <c r="C15" s="10">
        <f aca="true" t="shared" si="1" ref="C15:Y15">IF(ISERROR(0+C16+C19+C22+C24+C32),0,0+C16+C19+C22+C24+C32)</f>
        <v>76</v>
      </c>
      <c r="D15" s="10">
        <f t="shared" si="1"/>
        <v>0</v>
      </c>
      <c r="E15" s="10">
        <f t="shared" si="1"/>
        <v>33</v>
      </c>
      <c r="F15" s="20">
        <f t="shared" si="1"/>
        <v>1579.8</v>
      </c>
      <c r="G15" s="10">
        <f t="shared" si="1"/>
        <v>0</v>
      </c>
      <c r="H15" s="20">
        <f t="shared" si="1"/>
        <v>0</v>
      </c>
      <c r="I15" s="10">
        <f t="shared" si="1"/>
        <v>33</v>
      </c>
      <c r="J15" s="20">
        <f t="shared" si="1"/>
        <v>1711.6</v>
      </c>
      <c r="K15" s="20">
        <f t="shared" si="1"/>
        <v>1579.8</v>
      </c>
      <c r="L15" s="20">
        <f t="shared" si="1"/>
        <v>0</v>
      </c>
      <c r="M15" s="20">
        <f t="shared" si="1"/>
        <v>131.79999999999998</v>
      </c>
      <c r="N15" s="20">
        <f t="shared" si="1"/>
        <v>43626600</v>
      </c>
      <c r="O15" s="20">
        <f t="shared" si="1"/>
        <v>30073199.2</v>
      </c>
      <c r="P15" s="20">
        <f t="shared" si="1"/>
        <v>0</v>
      </c>
      <c r="Q15" s="20">
        <f t="shared" si="1"/>
        <v>7790208.640000001</v>
      </c>
      <c r="R15" s="20">
        <f t="shared" si="1"/>
        <v>0</v>
      </c>
      <c r="S15" s="20">
        <f t="shared" si="1"/>
        <v>1947552.1599999997</v>
      </c>
      <c r="T15" s="20">
        <f t="shared" si="1"/>
        <v>0</v>
      </c>
      <c r="U15" s="20">
        <f t="shared" si="1"/>
        <v>3321360</v>
      </c>
      <c r="V15" s="20">
        <f t="shared" si="1"/>
        <v>494280</v>
      </c>
      <c r="W15" s="20">
        <f t="shared" si="1"/>
        <v>0</v>
      </c>
      <c r="X15" s="10">
        <f t="shared" si="1"/>
        <v>4</v>
      </c>
      <c r="Y15" s="10">
        <f t="shared" si="1"/>
        <v>0</v>
      </c>
    </row>
    <row r="16" spans="1:26" ht="15">
      <c r="A16" s="4"/>
      <c r="B16" s="15" t="s">
        <v>44</v>
      </c>
      <c r="C16" s="10">
        <f>SUM(C17:C18)</f>
        <v>36</v>
      </c>
      <c r="D16" s="10">
        <f aca="true" t="shared" si="2" ref="D16:W16">SUM(D17:D18)</f>
        <v>0</v>
      </c>
      <c r="E16" s="10">
        <f t="shared" si="2"/>
        <v>15</v>
      </c>
      <c r="F16" s="20">
        <f t="shared" si="2"/>
        <v>747.14</v>
      </c>
      <c r="G16" s="10">
        <f t="shared" si="2"/>
        <v>0</v>
      </c>
      <c r="H16" s="20">
        <f t="shared" si="2"/>
        <v>0</v>
      </c>
      <c r="I16" s="10">
        <f t="shared" si="2"/>
        <v>15</v>
      </c>
      <c r="J16" s="20">
        <f t="shared" si="2"/>
        <v>818</v>
      </c>
      <c r="K16" s="20">
        <f t="shared" si="2"/>
        <v>747.14</v>
      </c>
      <c r="L16" s="20">
        <f t="shared" si="2"/>
        <v>0</v>
      </c>
      <c r="M16" s="20">
        <f t="shared" si="2"/>
        <v>70.86</v>
      </c>
      <c r="N16" s="20">
        <f t="shared" si="2"/>
        <v>20613600</v>
      </c>
      <c r="O16" s="20">
        <f t="shared" si="2"/>
        <v>14222616.82</v>
      </c>
      <c r="P16" s="20">
        <f t="shared" si="2"/>
        <v>0</v>
      </c>
      <c r="Q16" s="20">
        <f t="shared" si="2"/>
        <v>3684248.95</v>
      </c>
      <c r="R16" s="20">
        <f t="shared" si="2"/>
        <v>0</v>
      </c>
      <c r="S16" s="20">
        <f t="shared" si="2"/>
        <v>921062.23</v>
      </c>
      <c r="T16" s="20">
        <f t="shared" si="2"/>
        <v>0</v>
      </c>
      <c r="U16" s="20">
        <f t="shared" si="2"/>
        <v>1785672</v>
      </c>
      <c r="V16" s="20">
        <f t="shared" si="2"/>
        <v>0</v>
      </c>
      <c r="W16" s="20">
        <f t="shared" si="2"/>
        <v>0</v>
      </c>
      <c r="X16" s="10">
        <f>COUNT(X17:X18)</f>
        <v>1</v>
      </c>
      <c r="Y16" s="10">
        <f>COUNT(Y17:Y18)</f>
        <v>0</v>
      </c>
      <c r="Z16" s="7"/>
    </row>
    <row r="17" spans="1:25" ht="22.5">
      <c r="A17" s="11">
        <v>1</v>
      </c>
      <c r="B17" s="16" t="s">
        <v>45</v>
      </c>
      <c r="C17" s="18">
        <v>15</v>
      </c>
      <c r="D17" s="18">
        <v>0</v>
      </c>
      <c r="E17" s="18">
        <v>7</v>
      </c>
      <c r="F17" s="21">
        <v>367.52</v>
      </c>
      <c r="G17" s="18">
        <v>0</v>
      </c>
      <c r="H17" s="21">
        <v>0</v>
      </c>
      <c r="I17" s="18">
        <v>7</v>
      </c>
      <c r="J17" s="21">
        <f>SUM(K17:M17)</f>
        <v>403</v>
      </c>
      <c r="K17" s="21">
        <v>367.52</v>
      </c>
      <c r="L17" s="21">
        <v>0</v>
      </c>
      <c r="M17" s="21">
        <v>35.48</v>
      </c>
      <c r="N17" s="21">
        <f>SUM(O17:W17)</f>
        <v>10155600</v>
      </c>
      <c r="O17" s="21">
        <v>6996140.12</v>
      </c>
      <c r="P17" s="21">
        <v>0</v>
      </c>
      <c r="Q17" s="21">
        <v>1812291.1</v>
      </c>
      <c r="R17" s="21">
        <v>0</v>
      </c>
      <c r="S17" s="21">
        <v>453072.78</v>
      </c>
      <c r="T17" s="21">
        <v>0</v>
      </c>
      <c r="U17" s="21">
        <v>894096</v>
      </c>
      <c r="V17" s="21">
        <v>0</v>
      </c>
      <c r="W17" s="21">
        <v>0</v>
      </c>
      <c r="X17" s="12">
        <v>41500</v>
      </c>
      <c r="Y17" s="12"/>
    </row>
    <row r="18" spans="1:25" ht="22.5">
      <c r="A18" s="11">
        <v>2</v>
      </c>
      <c r="B18" s="16" t="s">
        <v>46</v>
      </c>
      <c r="C18" s="18">
        <v>21</v>
      </c>
      <c r="D18" s="18">
        <v>0</v>
      </c>
      <c r="E18" s="18">
        <v>8</v>
      </c>
      <c r="F18" s="21">
        <v>379.62</v>
      </c>
      <c r="G18" s="18">
        <v>0</v>
      </c>
      <c r="H18" s="21">
        <v>0</v>
      </c>
      <c r="I18" s="18">
        <v>8</v>
      </c>
      <c r="J18" s="21">
        <f>SUM(K18:M18)</f>
        <v>415</v>
      </c>
      <c r="K18" s="21">
        <v>379.62</v>
      </c>
      <c r="L18" s="21">
        <v>0</v>
      </c>
      <c r="M18" s="21">
        <v>35.38</v>
      </c>
      <c r="N18" s="21">
        <f>SUM(O18:W18)</f>
        <v>10458000</v>
      </c>
      <c r="O18" s="21">
        <v>7226476.7</v>
      </c>
      <c r="P18" s="21">
        <v>0</v>
      </c>
      <c r="Q18" s="21">
        <v>1871957.85</v>
      </c>
      <c r="R18" s="21">
        <v>0</v>
      </c>
      <c r="S18" s="21">
        <v>467989.45</v>
      </c>
      <c r="T18" s="21">
        <v>0</v>
      </c>
      <c r="U18" s="21">
        <v>891576</v>
      </c>
      <c r="V18" s="21">
        <v>0</v>
      </c>
      <c r="W18" s="21">
        <v>0</v>
      </c>
      <c r="X18" s="12"/>
      <c r="Y18" s="12"/>
    </row>
    <row r="19" spans="1:26" ht="21">
      <c r="A19" s="4"/>
      <c r="B19" s="15" t="s">
        <v>47</v>
      </c>
      <c r="C19" s="10">
        <f>SUM(C20:C21)</f>
        <v>14</v>
      </c>
      <c r="D19" s="10">
        <f aca="true" t="shared" si="3" ref="D19:W19">SUM(D20:D21)</f>
        <v>0</v>
      </c>
      <c r="E19" s="10">
        <f t="shared" si="3"/>
        <v>7</v>
      </c>
      <c r="F19" s="20">
        <f t="shared" si="3"/>
        <v>250.14</v>
      </c>
      <c r="G19" s="10">
        <f t="shared" si="3"/>
        <v>0</v>
      </c>
      <c r="H19" s="20">
        <f t="shared" si="3"/>
        <v>0</v>
      </c>
      <c r="I19" s="10">
        <f t="shared" si="3"/>
        <v>7</v>
      </c>
      <c r="J19" s="20">
        <f t="shared" si="3"/>
        <v>274.59999999999997</v>
      </c>
      <c r="K19" s="20">
        <f t="shared" si="3"/>
        <v>250.14</v>
      </c>
      <c r="L19" s="20">
        <f t="shared" si="3"/>
        <v>0</v>
      </c>
      <c r="M19" s="20">
        <f t="shared" si="3"/>
        <v>24.46</v>
      </c>
      <c r="N19" s="20">
        <f t="shared" si="3"/>
        <v>7414200</v>
      </c>
      <c r="O19" s="20">
        <f t="shared" si="3"/>
        <v>4761685.06</v>
      </c>
      <c r="P19" s="20">
        <f t="shared" si="3"/>
        <v>0</v>
      </c>
      <c r="Q19" s="20">
        <f t="shared" si="3"/>
        <v>1233474.35</v>
      </c>
      <c r="R19" s="20">
        <f t="shared" si="3"/>
        <v>0</v>
      </c>
      <c r="S19" s="20">
        <f t="shared" si="3"/>
        <v>308368.58999999997</v>
      </c>
      <c r="T19" s="20">
        <f t="shared" si="3"/>
        <v>0</v>
      </c>
      <c r="U19" s="20">
        <f t="shared" si="3"/>
        <v>616392</v>
      </c>
      <c r="V19" s="20">
        <f t="shared" si="3"/>
        <v>494280</v>
      </c>
      <c r="W19" s="20">
        <f t="shared" si="3"/>
        <v>0</v>
      </c>
      <c r="X19" s="10">
        <f>COUNT(X20:X21)</f>
        <v>2</v>
      </c>
      <c r="Y19" s="10">
        <f>COUNT(Y20:Y21)</f>
        <v>0</v>
      </c>
      <c r="Z19" s="7"/>
    </row>
    <row r="20" spans="1:25" ht="15">
      <c r="A20" s="11">
        <v>3</v>
      </c>
      <c r="B20" s="16" t="s">
        <v>48</v>
      </c>
      <c r="C20" s="18">
        <v>7</v>
      </c>
      <c r="D20" s="18">
        <v>0</v>
      </c>
      <c r="E20" s="18">
        <v>3</v>
      </c>
      <c r="F20" s="21">
        <v>99.5</v>
      </c>
      <c r="G20" s="18">
        <v>0</v>
      </c>
      <c r="H20" s="21">
        <v>0</v>
      </c>
      <c r="I20" s="18">
        <v>3</v>
      </c>
      <c r="J20" s="21">
        <f>SUM(K20:M20)</f>
        <v>115.3</v>
      </c>
      <c r="K20" s="21">
        <v>99.5</v>
      </c>
      <c r="L20" s="21">
        <v>0</v>
      </c>
      <c r="M20" s="21">
        <v>15.8</v>
      </c>
      <c r="N20" s="21">
        <f>SUM(O20:W20)</f>
        <v>3113100</v>
      </c>
      <c r="O20" s="21">
        <v>1894089.97</v>
      </c>
      <c r="P20" s="21">
        <v>0</v>
      </c>
      <c r="Q20" s="21">
        <v>490648.02</v>
      </c>
      <c r="R20" s="21">
        <v>0</v>
      </c>
      <c r="S20" s="21">
        <v>122662.01</v>
      </c>
      <c r="T20" s="21">
        <v>0</v>
      </c>
      <c r="U20" s="21">
        <v>398160</v>
      </c>
      <c r="V20" s="21">
        <v>207540</v>
      </c>
      <c r="W20" s="21">
        <v>0</v>
      </c>
      <c r="X20" s="12">
        <v>41680</v>
      </c>
      <c r="Y20" s="12"/>
    </row>
    <row r="21" spans="1:25" ht="22.5">
      <c r="A21" s="11">
        <v>4</v>
      </c>
      <c r="B21" s="16" t="s">
        <v>49</v>
      </c>
      <c r="C21" s="18">
        <v>7</v>
      </c>
      <c r="D21" s="18">
        <v>0</v>
      </c>
      <c r="E21" s="18">
        <v>4</v>
      </c>
      <c r="F21" s="21">
        <v>150.64</v>
      </c>
      <c r="G21" s="18">
        <v>0</v>
      </c>
      <c r="H21" s="21">
        <v>0</v>
      </c>
      <c r="I21" s="18">
        <v>4</v>
      </c>
      <c r="J21" s="21">
        <f>SUM(K21:M21)</f>
        <v>159.29999999999998</v>
      </c>
      <c r="K21" s="21">
        <v>150.64</v>
      </c>
      <c r="L21" s="21">
        <v>0</v>
      </c>
      <c r="M21" s="21">
        <v>8.66</v>
      </c>
      <c r="N21" s="21">
        <f>SUM(O21:W21)</f>
        <v>4301100</v>
      </c>
      <c r="O21" s="21">
        <v>2867595.09</v>
      </c>
      <c r="P21" s="21">
        <v>0</v>
      </c>
      <c r="Q21" s="21">
        <v>742826.33</v>
      </c>
      <c r="R21" s="21">
        <v>0</v>
      </c>
      <c r="S21" s="21">
        <v>185706.58</v>
      </c>
      <c r="T21" s="21">
        <v>0</v>
      </c>
      <c r="U21" s="21">
        <v>218232</v>
      </c>
      <c r="V21" s="21">
        <v>286740</v>
      </c>
      <c r="W21" s="21">
        <v>0</v>
      </c>
      <c r="X21" s="12">
        <v>41680</v>
      </c>
      <c r="Y21" s="12"/>
    </row>
    <row r="22" spans="1:26" ht="15">
      <c r="A22" s="4"/>
      <c r="B22" s="15" t="s">
        <v>50</v>
      </c>
      <c r="C22" s="10">
        <f>SUM(C23:C23)</f>
        <v>26</v>
      </c>
      <c r="D22" s="10">
        <f aca="true" t="shared" si="4" ref="D22:W22">SUM(D23:D23)</f>
        <v>0</v>
      </c>
      <c r="E22" s="10">
        <f t="shared" si="4"/>
        <v>11</v>
      </c>
      <c r="F22" s="20">
        <f t="shared" si="4"/>
        <v>582.52</v>
      </c>
      <c r="G22" s="10">
        <f t="shared" si="4"/>
        <v>0</v>
      </c>
      <c r="H22" s="20">
        <f t="shared" si="4"/>
        <v>0</v>
      </c>
      <c r="I22" s="10">
        <f t="shared" si="4"/>
        <v>11</v>
      </c>
      <c r="J22" s="20">
        <f t="shared" si="4"/>
        <v>619</v>
      </c>
      <c r="K22" s="20">
        <f t="shared" si="4"/>
        <v>582.52</v>
      </c>
      <c r="L22" s="20">
        <f t="shared" si="4"/>
        <v>0</v>
      </c>
      <c r="M22" s="20">
        <f t="shared" si="4"/>
        <v>36.48</v>
      </c>
      <c r="N22" s="20">
        <f t="shared" si="4"/>
        <v>15598800</v>
      </c>
      <c r="O22" s="20">
        <f t="shared" si="4"/>
        <v>11088897.32</v>
      </c>
      <c r="P22" s="20">
        <f t="shared" si="4"/>
        <v>0</v>
      </c>
      <c r="Q22" s="20">
        <f t="shared" si="4"/>
        <v>2872485.34</v>
      </c>
      <c r="R22" s="20">
        <f t="shared" si="4"/>
        <v>0</v>
      </c>
      <c r="S22" s="20">
        <f t="shared" si="4"/>
        <v>718121.34</v>
      </c>
      <c r="T22" s="20">
        <f t="shared" si="4"/>
        <v>0</v>
      </c>
      <c r="U22" s="20">
        <f t="shared" si="4"/>
        <v>919296</v>
      </c>
      <c r="V22" s="20">
        <f t="shared" si="4"/>
        <v>0</v>
      </c>
      <c r="W22" s="20">
        <f t="shared" si="4"/>
        <v>0</v>
      </c>
      <c r="X22" s="10">
        <f>COUNT(X23:X23)</f>
        <v>1</v>
      </c>
      <c r="Y22" s="10">
        <f>COUNT(Y23:Y23)</f>
        <v>0</v>
      </c>
      <c r="Z22" s="7"/>
    </row>
    <row r="23" spans="1:25" ht="22.5">
      <c r="A23" s="11">
        <v>5</v>
      </c>
      <c r="B23" s="16" t="s">
        <v>51</v>
      </c>
      <c r="C23" s="18">
        <v>26</v>
      </c>
      <c r="D23" s="18">
        <v>0</v>
      </c>
      <c r="E23" s="18">
        <v>11</v>
      </c>
      <c r="F23" s="21">
        <v>582.52</v>
      </c>
      <c r="G23" s="18">
        <v>0</v>
      </c>
      <c r="H23" s="21">
        <v>0</v>
      </c>
      <c r="I23" s="18">
        <v>11</v>
      </c>
      <c r="J23" s="21">
        <f>SUM(K23:M23)</f>
        <v>619</v>
      </c>
      <c r="K23" s="21">
        <v>582.52</v>
      </c>
      <c r="L23" s="21">
        <v>0</v>
      </c>
      <c r="M23" s="21">
        <v>36.48</v>
      </c>
      <c r="N23" s="21">
        <f>SUM(O23:W23)</f>
        <v>15598800</v>
      </c>
      <c r="O23" s="21">
        <v>11088897.32</v>
      </c>
      <c r="P23" s="21">
        <v>0</v>
      </c>
      <c r="Q23" s="21">
        <v>2872485.34</v>
      </c>
      <c r="R23" s="21">
        <v>0</v>
      </c>
      <c r="S23" s="21">
        <v>718121.34</v>
      </c>
      <c r="T23" s="21">
        <v>0</v>
      </c>
      <c r="U23" s="21">
        <v>919296</v>
      </c>
      <c r="V23" s="21">
        <v>0</v>
      </c>
      <c r="W23" s="21">
        <v>0</v>
      </c>
      <c r="X23" s="12">
        <v>41608</v>
      </c>
      <c r="Y23" s="12"/>
    </row>
    <row r="24" spans="1:26" ht="15">
      <c r="A24" s="4"/>
      <c r="B24" s="15" t="s">
        <v>52</v>
      </c>
      <c r="C24" s="10">
        <f>SUM(C25:C31)</f>
        <v>0</v>
      </c>
      <c r="D24" s="10">
        <f aca="true" t="shared" si="5" ref="D24:W24">SUM(D25:D31)</f>
        <v>0</v>
      </c>
      <c r="E24" s="10">
        <f t="shared" si="5"/>
        <v>0</v>
      </c>
      <c r="F24" s="20">
        <f t="shared" si="5"/>
        <v>0</v>
      </c>
      <c r="G24" s="10">
        <f t="shared" si="5"/>
        <v>0</v>
      </c>
      <c r="H24" s="20">
        <f t="shared" si="5"/>
        <v>0</v>
      </c>
      <c r="I24" s="10">
        <f t="shared" si="5"/>
        <v>0</v>
      </c>
      <c r="J24" s="20">
        <f t="shared" si="5"/>
        <v>0</v>
      </c>
      <c r="K24" s="20">
        <f t="shared" si="5"/>
        <v>0</v>
      </c>
      <c r="L24" s="20">
        <f t="shared" si="5"/>
        <v>0</v>
      </c>
      <c r="M24" s="20">
        <f t="shared" si="5"/>
        <v>0</v>
      </c>
      <c r="N24" s="20">
        <f t="shared" si="5"/>
        <v>0</v>
      </c>
      <c r="O24" s="20">
        <f t="shared" si="5"/>
        <v>0</v>
      </c>
      <c r="P24" s="20">
        <f t="shared" si="5"/>
        <v>0</v>
      </c>
      <c r="Q24" s="20">
        <f t="shared" si="5"/>
        <v>0</v>
      </c>
      <c r="R24" s="20">
        <f t="shared" si="5"/>
        <v>0</v>
      </c>
      <c r="S24" s="20">
        <f t="shared" si="5"/>
        <v>0</v>
      </c>
      <c r="T24" s="20">
        <f t="shared" si="5"/>
        <v>0</v>
      </c>
      <c r="U24" s="20">
        <f t="shared" si="5"/>
        <v>0</v>
      </c>
      <c r="V24" s="20">
        <f t="shared" si="5"/>
        <v>0</v>
      </c>
      <c r="W24" s="20">
        <f t="shared" si="5"/>
        <v>0</v>
      </c>
      <c r="X24" s="10">
        <f>COUNT(X25:X31)</f>
        <v>0</v>
      </c>
      <c r="Y24" s="10">
        <f>COUNT(Y25:Y31)</f>
        <v>0</v>
      </c>
      <c r="Z24" s="7"/>
    </row>
    <row r="25" spans="1:25" ht="15">
      <c r="A25" s="11">
        <v>6</v>
      </c>
      <c r="B25" s="16" t="s">
        <v>53</v>
      </c>
      <c r="C25" s="18">
        <v>0</v>
      </c>
      <c r="D25" s="18">
        <v>0</v>
      </c>
      <c r="E25" s="18">
        <v>0</v>
      </c>
      <c r="F25" s="21">
        <v>0</v>
      </c>
      <c r="G25" s="18">
        <v>0</v>
      </c>
      <c r="H25" s="21">
        <v>0</v>
      </c>
      <c r="I25" s="18">
        <v>0</v>
      </c>
      <c r="J25" s="21">
        <f aca="true" t="shared" si="6" ref="J25:J31">SUM(K25:M25)</f>
        <v>0</v>
      </c>
      <c r="K25" s="21">
        <v>0</v>
      </c>
      <c r="L25" s="21">
        <v>0</v>
      </c>
      <c r="M25" s="21">
        <v>0</v>
      </c>
      <c r="N25" s="21">
        <f aca="true" t="shared" si="7" ref="N25:N31">SUM(O25:W25)</f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12"/>
      <c r="Y25" s="12"/>
    </row>
    <row r="26" spans="1:25" ht="15">
      <c r="A26" s="11">
        <v>7</v>
      </c>
      <c r="B26" s="16" t="s">
        <v>54</v>
      </c>
      <c r="C26" s="18">
        <v>0</v>
      </c>
      <c r="D26" s="18">
        <v>0</v>
      </c>
      <c r="E26" s="18">
        <v>0</v>
      </c>
      <c r="F26" s="21">
        <v>0</v>
      </c>
      <c r="G26" s="18">
        <v>0</v>
      </c>
      <c r="H26" s="21">
        <v>0</v>
      </c>
      <c r="I26" s="18">
        <v>0</v>
      </c>
      <c r="J26" s="21">
        <f t="shared" si="6"/>
        <v>0</v>
      </c>
      <c r="K26" s="21">
        <v>0</v>
      </c>
      <c r="L26" s="21">
        <v>0</v>
      </c>
      <c r="M26" s="21">
        <v>0</v>
      </c>
      <c r="N26" s="21">
        <f t="shared" si="7"/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12"/>
      <c r="Y26" s="12"/>
    </row>
    <row r="27" spans="1:25" ht="15">
      <c r="A27" s="11">
        <v>8</v>
      </c>
      <c r="B27" s="16" t="s">
        <v>55</v>
      </c>
      <c r="C27" s="18">
        <v>0</v>
      </c>
      <c r="D27" s="18">
        <v>0</v>
      </c>
      <c r="E27" s="18">
        <v>0</v>
      </c>
      <c r="F27" s="21">
        <v>0</v>
      </c>
      <c r="G27" s="18">
        <v>0</v>
      </c>
      <c r="H27" s="21">
        <v>0</v>
      </c>
      <c r="I27" s="18">
        <v>0</v>
      </c>
      <c r="J27" s="21">
        <f t="shared" si="6"/>
        <v>0</v>
      </c>
      <c r="K27" s="21">
        <v>0</v>
      </c>
      <c r="L27" s="21">
        <v>0</v>
      </c>
      <c r="M27" s="21">
        <v>0</v>
      </c>
      <c r="N27" s="21">
        <f t="shared" si="7"/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12"/>
      <c r="Y27" s="12"/>
    </row>
    <row r="28" spans="1:25" ht="15">
      <c r="A28" s="11">
        <v>9</v>
      </c>
      <c r="B28" s="16" t="s">
        <v>56</v>
      </c>
      <c r="C28" s="18">
        <v>0</v>
      </c>
      <c r="D28" s="18">
        <v>0</v>
      </c>
      <c r="E28" s="18">
        <v>0</v>
      </c>
      <c r="F28" s="21">
        <v>0</v>
      </c>
      <c r="G28" s="18">
        <v>0</v>
      </c>
      <c r="H28" s="21">
        <v>0</v>
      </c>
      <c r="I28" s="18">
        <v>0</v>
      </c>
      <c r="J28" s="21">
        <f t="shared" si="6"/>
        <v>0</v>
      </c>
      <c r="K28" s="21">
        <v>0</v>
      </c>
      <c r="L28" s="21">
        <v>0</v>
      </c>
      <c r="M28" s="21">
        <v>0</v>
      </c>
      <c r="N28" s="21">
        <f t="shared" si="7"/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12"/>
      <c r="Y28" s="12"/>
    </row>
    <row r="29" spans="1:25" ht="15">
      <c r="A29" s="11">
        <v>10</v>
      </c>
      <c r="B29" s="16" t="s">
        <v>57</v>
      </c>
      <c r="C29" s="18">
        <v>0</v>
      </c>
      <c r="D29" s="18">
        <v>0</v>
      </c>
      <c r="E29" s="18">
        <v>0</v>
      </c>
      <c r="F29" s="21">
        <v>0</v>
      </c>
      <c r="G29" s="18">
        <v>0</v>
      </c>
      <c r="H29" s="21">
        <v>0</v>
      </c>
      <c r="I29" s="18">
        <v>0</v>
      </c>
      <c r="J29" s="21">
        <f t="shared" si="6"/>
        <v>0</v>
      </c>
      <c r="K29" s="21">
        <v>0</v>
      </c>
      <c r="L29" s="21">
        <v>0</v>
      </c>
      <c r="M29" s="21">
        <v>0</v>
      </c>
      <c r="N29" s="21">
        <f t="shared" si="7"/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12"/>
      <c r="Y29" s="12"/>
    </row>
    <row r="30" spans="1:25" ht="15">
      <c r="A30" s="11">
        <v>11</v>
      </c>
      <c r="B30" s="16" t="s">
        <v>58</v>
      </c>
      <c r="C30" s="18">
        <v>0</v>
      </c>
      <c r="D30" s="18">
        <v>0</v>
      </c>
      <c r="E30" s="18">
        <v>0</v>
      </c>
      <c r="F30" s="21">
        <v>0</v>
      </c>
      <c r="G30" s="18">
        <v>0</v>
      </c>
      <c r="H30" s="21">
        <v>0</v>
      </c>
      <c r="I30" s="18">
        <v>0</v>
      </c>
      <c r="J30" s="21">
        <f t="shared" si="6"/>
        <v>0</v>
      </c>
      <c r="K30" s="21">
        <v>0</v>
      </c>
      <c r="L30" s="21">
        <v>0</v>
      </c>
      <c r="M30" s="21">
        <v>0</v>
      </c>
      <c r="N30" s="21">
        <f t="shared" si="7"/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12"/>
      <c r="Y30" s="12"/>
    </row>
    <row r="31" spans="1:25" ht="15">
      <c r="A31" s="11">
        <v>12</v>
      </c>
      <c r="B31" s="16" t="s">
        <v>59</v>
      </c>
      <c r="C31" s="18">
        <v>0</v>
      </c>
      <c r="D31" s="18">
        <v>0</v>
      </c>
      <c r="E31" s="18">
        <v>0</v>
      </c>
      <c r="F31" s="21">
        <v>0</v>
      </c>
      <c r="G31" s="18">
        <v>0</v>
      </c>
      <c r="H31" s="21">
        <v>0</v>
      </c>
      <c r="I31" s="18">
        <v>0</v>
      </c>
      <c r="J31" s="21">
        <f t="shared" si="6"/>
        <v>0</v>
      </c>
      <c r="K31" s="21">
        <v>0</v>
      </c>
      <c r="L31" s="21">
        <v>0</v>
      </c>
      <c r="M31" s="21">
        <v>0</v>
      </c>
      <c r="N31" s="21">
        <f t="shared" si="7"/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12"/>
      <c r="Y31" s="12"/>
    </row>
    <row r="32" spans="1:26" ht="21">
      <c r="A32" s="4"/>
      <c r="B32" s="15" t="s">
        <v>60</v>
      </c>
      <c r="C32" s="10">
        <f>SUM(C33:C34)</f>
        <v>0</v>
      </c>
      <c r="D32" s="10">
        <f aca="true" t="shared" si="8" ref="D32:W32">SUM(D33:D34)</f>
        <v>0</v>
      </c>
      <c r="E32" s="10">
        <f t="shared" si="8"/>
        <v>0</v>
      </c>
      <c r="F32" s="20">
        <f t="shared" si="8"/>
        <v>0</v>
      </c>
      <c r="G32" s="10">
        <f t="shared" si="8"/>
        <v>0</v>
      </c>
      <c r="H32" s="20">
        <f t="shared" si="8"/>
        <v>0</v>
      </c>
      <c r="I32" s="10">
        <f t="shared" si="8"/>
        <v>0</v>
      </c>
      <c r="J32" s="20">
        <f t="shared" si="8"/>
        <v>0</v>
      </c>
      <c r="K32" s="20">
        <f t="shared" si="8"/>
        <v>0</v>
      </c>
      <c r="L32" s="20">
        <f t="shared" si="8"/>
        <v>0</v>
      </c>
      <c r="M32" s="20">
        <f t="shared" si="8"/>
        <v>0</v>
      </c>
      <c r="N32" s="20">
        <f t="shared" si="8"/>
        <v>0</v>
      </c>
      <c r="O32" s="20">
        <f t="shared" si="8"/>
        <v>0</v>
      </c>
      <c r="P32" s="20">
        <f t="shared" si="8"/>
        <v>0</v>
      </c>
      <c r="Q32" s="20">
        <f t="shared" si="8"/>
        <v>0</v>
      </c>
      <c r="R32" s="20">
        <f t="shared" si="8"/>
        <v>0</v>
      </c>
      <c r="S32" s="20">
        <f t="shared" si="8"/>
        <v>0</v>
      </c>
      <c r="T32" s="20">
        <f t="shared" si="8"/>
        <v>0</v>
      </c>
      <c r="U32" s="20">
        <f t="shared" si="8"/>
        <v>0</v>
      </c>
      <c r="V32" s="20">
        <f t="shared" si="8"/>
        <v>0</v>
      </c>
      <c r="W32" s="20">
        <f t="shared" si="8"/>
        <v>0</v>
      </c>
      <c r="X32" s="10">
        <f>COUNT(X33:X34)</f>
        <v>0</v>
      </c>
      <c r="Y32" s="10">
        <f>COUNT(Y33:Y34)</f>
        <v>0</v>
      </c>
      <c r="Z32" s="7"/>
    </row>
    <row r="33" spans="1:25" ht="15">
      <c r="A33" s="11">
        <v>13</v>
      </c>
      <c r="B33" s="16" t="s">
        <v>61</v>
      </c>
      <c r="C33" s="18">
        <v>0</v>
      </c>
      <c r="D33" s="18">
        <v>0</v>
      </c>
      <c r="E33" s="18">
        <v>0</v>
      </c>
      <c r="F33" s="21">
        <v>0</v>
      </c>
      <c r="G33" s="18">
        <v>0</v>
      </c>
      <c r="H33" s="21">
        <v>0</v>
      </c>
      <c r="I33" s="18">
        <v>0</v>
      </c>
      <c r="J33" s="21">
        <f>SUM(K33:M33)</f>
        <v>0</v>
      </c>
      <c r="K33" s="21">
        <v>0</v>
      </c>
      <c r="L33" s="21">
        <v>0</v>
      </c>
      <c r="M33" s="21">
        <v>0</v>
      </c>
      <c r="N33" s="21">
        <f>SUM(O33:W33)</f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12"/>
      <c r="Y33" s="12"/>
    </row>
    <row r="34" spans="1:25" ht="15">
      <c r="A34" s="11">
        <v>14</v>
      </c>
      <c r="B34" s="16" t="s">
        <v>62</v>
      </c>
      <c r="C34" s="18">
        <v>0</v>
      </c>
      <c r="D34" s="18">
        <v>0</v>
      </c>
      <c r="E34" s="18">
        <v>0</v>
      </c>
      <c r="F34" s="21">
        <v>0</v>
      </c>
      <c r="G34" s="18">
        <v>0</v>
      </c>
      <c r="H34" s="21">
        <v>0</v>
      </c>
      <c r="I34" s="18">
        <v>0</v>
      </c>
      <c r="J34" s="21">
        <f>SUM(K34:M34)</f>
        <v>0</v>
      </c>
      <c r="K34" s="21">
        <v>0</v>
      </c>
      <c r="L34" s="21">
        <v>0</v>
      </c>
      <c r="M34" s="21">
        <v>0</v>
      </c>
      <c r="N34" s="21">
        <f>SUM(O34:W34)</f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12"/>
      <c r="Y34" s="12"/>
    </row>
    <row r="35" spans="1:25" ht="15">
      <c r="A35" s="43" t="s">
        <v>63</v>
      </c>
      <c r="B35" s="44"/>
      <c r="C35" s="45"/>
      <c r="D35" s="45"/>
      <c r="E35" s="45"/>
      <c r="F35" s="46"/>
      <c r="G35" s="45"/>
      <c r="H35" s="46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47"/>
    </row>
    <row r="36" spans="1:25" ht="15">
      <c r="A36" s="4"/>
      <c r="B36" s="14" t="s">
        <v>43</v>
      </c>
      <c r="C36" s="10">
        <f aca="true" t="shared" si="9" ref="C36:Y36">IF(ISERROR(0+C37+C39+C41),0,0+C37+C39+C41)</f>
        <v>49</v>
      </c>
      <c r="D36" s="10">
        <f t="shared" si="9"/>
        <v>0</v>
      </c>
      <c r="E36" s="10">
        <f t="shared" si="9"/>
        <v>23</v>
      </c>
      <c r="F36" s="20">
        <f t="shared" si="9"/>
        <v>752.2199999999999</v>
      </c>
      <c r="G36" s="10">
        <f t="shared" si="9"/>
        <v>0</v>
      </c>
      <c r="H36" s="20">
        <f t="shared" si="9"/>
        <v>0</v>
      </c>
      <c r="I36" s="10">
        <f t="shared" si="9"/>
        <v>23</v>
      </c>
      <c r="J36" s="20">
        <f t="shared" si="9"/>
        <v>880.5</v>
      </c>
      <c r="K36" s="20">
        <f t="shared" si="9"/>
        <v>752.2199999999999</v>
      </c>
      <c r="L36" s="20">
        <f t="shared" si="9"/>
        <v>0</v>
      </c>
      <c r="M36" s="20">
        <f t="shared" si="9"/>
        <v>128.28</v>
      </c>
      <c r="N36" s="20">
        <f t="shared" si="9"/>
        <v>22380300</v>
      </c>
      <c r="O36" s="20">
        <f t="shared" si="9"/>
        <v>14319320.09</v>
      </c>
      <c r="P36" s="20">
        <f t="shared" si="9"/>
        <v>0</v>
      </c>
      <c r="Q36" s="20">
        <f t="shared" si="9"/>
        <v>3709299.13</v>
      </c>
      <c r="R36" s="20">
        <f t="shared" si="9"/>
        <v>0</v>
      </c>
      <c r="S36" s="20">
        <f t="shared" si="9"/>
        <v>927324.7799999999</v>
      </c>
      <c r="T36" s="20">
        <f t="shared" si="9"/>
        <v>0</v>
      </c>
      <c r="U36" s="20">
        <f t="shared" si="9"/>
        <v>3232656</v>
      </c>
      <c r="V36" s="20">
        <f t="shared" si="9"/>
        <v>191700</v>
      </c>
      <c r="W36" s="20">
        <f t="shared" si="9"/>
        <v>0</v>
      </c>
      <c r="X36" s="10">
        <f t="shared" si="9"/>
        <v>4</v>
      </c>
      <c r="Y36" s="10">
        <f t="shared" si="9"/>
        <v>0</v>
      </c>
    </row>
    <row r="37" spans="1:26" ht="21">
      <c r="A37" s="4"/>
      <c r="B37" s="15" t="s">
        <v>47</v>
      </c>
      <c r="C37" s="10">
        <f>SUM(C38:C38)</f>
        <v>5</v>
      </c>
      <c r="D37" s="10">
        <f aca="true" t="shared" si="10" ref="D37:W37">SUM(D38:D38)</f>
        <v>0</v>
      </c>
      <c r="E37" s="10">
        <f t="shared" si="10"/>
        <v>3</v>
      </c>
      <c r="F37" s="20">
        <f t="shared" si="10"/>
        <v>85.16</v>
      </c>
      <c r="G37" s="10">
        <f t="shared" si="10"/>
        <v>0</v>
      </c>
      <c r="H37" s="20">
        <f t="shared" si="10"/>
        <v>0</v>
      </c>
      <c r="I37" s="10">
        <f t="shared" si="10"/>
        <v>3</v>
      </c>
      <c r="J37" s="20">
        <f t="shared" si="10"/>
        <v>106.5</v>
      </c>
      <c r="K37" s="20">
        <f t="shared" si="10"/>
        <v>85.16</v>
      </c>
      <c r="L37" s="20">
        <f t="shared" si="10"/>
        <v>0</v>
      </c>
      <c r="M37" s="20">
        <f t="shared" si="10"/>
        <v>21.34</v>
      </c>
      <c r="N37" s="20">
        <f t="shared" si="10"/>
        <v>2875500</v>
      </c>
      <c r="O37" s="20">
        <f t="shared" si="10"/>
        <v>1621112.57</v>
      </c>
      <c r="P37" s="20">
        <f t="shared" si="10"/>
        <v>0</v>
      </c>
      <c r="Q37" s="20">
        <f t="shared" si="10"/>
        <v>419935.54</v>
      </c>
      <c r="R37" s="20">
        <f t="shared" si="10"/>
        <v>0</v>
      </c>
      <c r="S37" s="20">
        <f t="shared" si="10"/>
        <v>104983.89</v>
      </c>
      <c r="T37" s="20">
        <f t="shared" si="10"/>
        <v>0</v>
      </c>
      <c r="U37" s="20">
        <f t="shared" si="10"/>
        <v>537768</v>
      </c>
      <c r="V37" s="20">
        <f t="shared" si="10"/>
        <v>191700</v>
      </c>
      <c r="W37" s="20">
        <f t="shared" si="10"/>
        <v>0</v>
      </c>
      <c r="X37" s="10">
        <f>COUNT(X38:X38)</f>
        <v>1</v>
      </c>
      <c r="Y37" s="10">
        <f>COUNT(Y38:Y38)</f>
        <v>0</v>
      </c>
      <c r="Z37" s="7"/>
    </row>
    <row r="38" spans="1:25" ht="15">
      <c r="A38" s="11">
        <v>1</v>
      </c>
      <c r="B38" s="16" t="s">
        <v>64</v>
      </c>
      <c r="C38" s="18">
        <v>5</v>
      </c>
      <c r="D38" s="18">
        <v>0</v>
      </c>
      <c r="E38" s="18">
        <v>3</v>
      </c>
      <c r="F38" s="21">
        <v>85.16</v>
      </c>
      <c r="G38" s="18">
        <v>0</v>
      </c>
      <c r="H38" s="21">
        <v>0</v>
      </c>
      <c r="I38" s="18">
        <v>3</v>
      </c>
      <c r="J38" s="21">
        <f>SUM(K38:M38)</f>
        <v>106.5</v>
      </c>
      <c r="K38" s="21">
        <v>85.16</v>
      </c>
      <c r="L38" s="21">
        <v>0</v>
      </c>
      <c r="M38" s="21">
        <v>21.34</v>
      </c>
      <c r="N38" s="21">
        <f>SUM(O38:W38)</f>
        <v>2875500</v>
      </c>
      <c r="O38" s="21">
        <v>1621112.57</v>
      </c>
      <c r="P38" s="21">
        <v>0</v>
      </c>
      <c r="Q38" s="21">
        <v>419935.54</v>
      </c>
      <c r="R38" s="21">
        <v>0</v>
      </c>
      <c r="S38" s="21">
        <v>104983.89</v>
      </c>
      <c r="T38" s="21">
        <v>0</v>
      </c>
      <c r="U38" s="21">
        <v>537768</v>
      </c>
      <c r="V38" s="21">
        <v>191700</v>
      </c>
      <c r="W38" s="21">
        <v>0</v>
      </c>
      <c r="X38" s="12">
        <v>41680</v>
      </c>
      <c r="Y38" s="12"/>
    </row>
    <row r="39" spans="1:26" ht="15">
      <c r="A39" s="4"/>
      <c r="B39" s="15" t="s">
        <v>52</v>
      </c>
      <c r="C39" s="10">
        <f>SUM(C40:C40)</f>
        <v>0</v>
      </c>
      <c r="D39" s="10">
        <f aca="true" t="shared" si="11" ref="D39:W39">SUM(D40:D40)</f>
        <v>0</v>
      </c>
      <c r="E39" s="10">
        <f t="shared" si="11"/>
        <v>0</v>
      </c>
      <c r="F39" s="20">
        <f t="shared" si="11"/>
        <v>0</v>
      </c>
      <c r="G39" s="10">
        <f t="shared" si="11"/>
        <v>0</v>
      </c>
      <c r="H39" s="20">
        <f t="shared" si="11"/>
        <v>0</v>
      </c>
      <c r="I39" s="10">
        <f t="shared" si="11"/>
        <v>0</v>
      </c>
      <c r="J39" s="20">
        <f t="shared" si="11"/>
        <v>0</v>
      </c>
      <c r="K39" s="20">
        <f t="shared" si="11"/>
        <v>0</v>
      </c>
      <c r="L39" s="20">
        <f t="shared" si="11"/>
        <v>0</v>
      </c>
      <c r="M39" s="20">
        <f t="shared" si="11"/>
        <v>0</v>
      </c>
      <c r="N39" s="20">
        <f t="shared" si="11"/>
        <v>0</v>
      </c>
      <c r="O39" s="20">
        <f t="shared" si="11"/>
        <v>0</v>
      </c>
      <c r="P39" s="20">
        <f t="shared" si="11"/>
        <v>0</v>
      </c>
      <c r="Q39" s="20">
        <f t="shared" si="11"/>
        <v>0</v>
      </c>
      <c r="R39" s="20">
        <f t="shared" si="11"/>
        <v>0</v>
      </c>
      <c r="S39" s="20">
        <f t="shared" si="11"/>
        <v>0</v>
      </c>
      <c r="T39" s="20">
        <f t="shared" si="11"/>
        <v>0</v>
      </c>
      <c r="U39" s="20">
        <f t="shared" si="11"/>
        <v>0</v>
      </c>
      <c r="V39" s="20">
        <f t="shared" si="11"/>
        <v>0</v>
      </c>
      <c r="W39" s="20">
        <f t="shared" si="11"/>
        <v>0</v>
      </c>
      <c r="X39" s="10">
        <f>COUNT(X40:X40)</f>
        <v>0</v>
      </c>
      <c r="Y39" s="10">
        <f>COUNT(Y40:Y40)</f>
        <v>0</v>
      </c>
      <c r="Z39" s="7"/>
    </row>
    <row r="40" spans="1:25" ht="22.5">
      <c r="A40" s="11">
        <v>2</v>
      </c>
      <c r="B40" s="16" t="s">
        <v>65</v>
      </c>
      <c r="C40" s="18">
        <v>0</v>
      </c>
      <c r="D40" s="18">
        <v>0</v>
      </c>
      <c r="E40" s="18">
        <v>0</v>
      </c>
      <c r="F40" s="21">
        <v>0</v>
      </c>
      <c r="G40" s="18">
        <v>0</v>
      </c>
      <c r="H40" s="21">
        <v>0</v>
      </c>
      <c r="I40" s="18">
        <v>0</v>
      </c>
      <c r="J40" s="21">
        <f>SUM(K40:M40)</f>
        <v>0</v>
      </c>
      <c r="K40" s="21">
        <v>0</v>
      </c>
      <c r="L40" s="21">
        <v>0</v>
      </c>
      <c r="M40" s="21">
        <v>0</v>
      </c>
      <c r="N40" s="21">
        <f>SUM(O40:W40)</f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12"/>
      <c r="Y40" s="12"/>
    </row>
    <row r="41" spans="1:26" ht="15">
      <c r="A41" s="4"/>
      <c r="B41" s="15" t="s">
        <v>66</v>
      </c>
      <c r="C41" s="10">
        <f>SUM(C42:C44)</f>
        <v>44</v>
      </c>
      <c r="D41" s="10">
        <f aca="true" t="shared" si="12" ref="D41:W41">SUM(D42:D44)</f>
        <v>0</v>
      </c>
      <c r="E41" s="10">
        <f t="shared" si="12"/>
        <v>20</v>
      </c>
      <c r="F41" s="20">
        <f t="shared" si="12"/>
        <v>667.06</v>
      </c>
      <c r="G41" s="10">
        <f t="shared" si="12"/>
        <v>0</v>
      </c>
      <c r="H41" s="20">
        <f t="shared" si="12"/>
        <v>0</v>
      </c>
      <c r="I41" s="10">
        <f t="shared" si="12"/>
        <v>20</v>
      </c>
      <c r="J41" s="20">
        <f t="shared" si="12"/>
        <v>774</v>
      </c>
      <c r="K41" s="20">
        <f t="shared" si="12"/>
        <v>667.06</v>
      </c>
      <c r="L41" s="20">
        <f t="shared" si="12"/>
        <v>0</v>
      </c>
      <c r="M41" s="20">
        <f t="shared" si="12"/>
        <v>106.94</v>
      </c>
      <c r="N41" s="20">
        <f t="shared" si="12"/>
        <v>19504800</v>
      </c>
      <c r="O41" s="20">
        <f t="shared" si="12"/>
        <v>12698207.52</v>
      </c>
      <c r="P41" s="20">
        <f t="shared" si="12"/>
        <v>0</v>
      </c>
      <c r="Q41" s="20">
        <f t="shared" si="12"/>
        <v>3289363.59</v>
      </c>
      <c r="R41" s="20">
        <f t="shared" si="12"/>
        <v>0</v>
      </c>
      <c r="S41" s="20">
        <f t="shared" si="12"/>
        <v>822340.8899999999</v>
      </c>
      <c r="T41" s="20">
        <f t="shared" si="12"/>
        <v>0</v>
      </c>
      <c r="U41" s="20">
        <f t="shared" si="12"/>
        <v>2694888</v>
      </c>
      <c r="V41" s="20">
        <f t="shared" si="12"/>
        <v>0</v>
      </c>
      <c r="W41" s="20">
        <f t="shared" si="12"/>
        <v>0</v>
      </c>
      <c r="X41" s="10">
        <f>COUNT(X42:X44)</f>
        <v>3</v>
      </c>
      <c r="Y41" s="10">
        <f>COUNT(Y42:Y44)</f>
        <v>0</v>
      </c>
      <c r="Z41" s="7"/>
    </row>
    <row r="42" spans="1:25" ht="22.5">
      <c r="A42" s="11">
        <v>3</v>
      </c>
      <c r="B42" s="16" t="s">
        <v>67</v>
      </c>
      <c r="C42" s="18">
        <v>17</v>
      </c>
      <c r="D42" s="18">
        <v>0</v>
      </c>
      <c r="E42" s="18">
        <v>8</v>
      </c>
      <c r="F42" s="21">
        <v>265.1</v>
      </c>
      <c r="G42" s="18">
        <v>0</v>
      </c>
      <c r="H42" s="21">
        <v>0</v>
      </c>
      <c r="I42" s="18">
        <v>8</v>
      </c>
      <c r="J42" s="21">
        <f>SUM(K42:M42)</f>
        <v>297</v>
      </c>
      <c r="K42" s="21">
        <v>265.1</v>
      </c>
      <c r="L42" s="21">
        <v>0</v>
      </c>
      <c r="M42" s="21">
        <v>31.9</v>
      </c>
      <c r="N42" s="21">
        <f>SUM(O42:W42)</f>
        <v>7484400</v>
      </c>
      <c r="O42" s="21">
        <v>5046464.8</v>
      </c>
      <c r="P42" s="21">
        <v>0</v>
      </c>
      <c r="Q42" s="21">
        <v>1307244.16</v>
      </c>
      <c r="R42" s="21">
        <v>0</v>
      </c>
      <c r="S42" s="21">
        <v>326811.04</v>
      </c>
      <c r="T42" s="21">
        <v>0</v>
      </c>
      <c r="U42" s="21">
        <v>803880</v>
      </c>
      <c r="V42" s="21">
        <v>0</v>
      </c>
      <c r="W42" s="21">
        <v>0</v>
      </c>
      <c r="X42" s="12">
        <v>41680</v>
      </c>
      <c r="Y42" s="12"/>
    </row>
    <row r="43" spans="1:25" ht="22.5">
      <c r="A43" s="11">
        <v>4</v>
      </c>
      <c r="B43" s="16" t="s">
        <v>68</v>
      </c>
      <c r="C43" s="18">
        <v>16</v>
      </c>
      <c r="D43" s="18">
        <v>0</v>
      </c>
      <c r="E43" s="18">
        <v>8</v>
      </c>
      <c r="F43" s="21">
        <v>270.96</v>
      </c>
      <c r="G43" s="18">
        <v>0</v>
      </c>
      <c r="H43" s="21">
        <v>0</v>
      </c>
      <c r="I43" s="18">
        <v>8</v>
      </c>
      <c r="J43" s="21">
        <f>SUM(K43:M43)</f>
        <v>309</v>
      </c>
      <c r="K43" s="21">
        <v>270.96</v>
      </c>
      <c r="L43" s="21">
        <v>0</v>
      </c>
      <c r="M43" s="21">
        <v>38.04</v>
      </c>
      <c r="N43" s="21">
        <f>SUM(O43:W43)</f>
        <v>7786800.000000001</v>
      </c>
      <c r="O43" s="21">
        <v>5158016.24</v>
      </c>
      <c r="P43" s="21">
        <v>0</v>
      </c>
      <c r="Q43" s="21">
        <v>1336140.61</v>
      </c>
      <c r="R43" s="21">
        <v>0</v>
      </c>
      <c r="S43" s="21">
        <v>334035.15</v>
      </c>
      <c r="T43" s="21">
        <v>0</v>
      </c>
      <c r="U43" s="21">
        <v>958608</v>
      </c>
      <c r="V43" s="21">
        <v>0</v>
      </c>
      <c r="W43" s="21">
        <v>0</v>
      </c>
      <c r="X43" s="12">
        <v>41680</v>
      </c>
      <c r="Y43" s="12"/>
    </row>
    <row r="44" spans="1:25" ht="15">
      <c r="A44" s="11">
        <v>5</v>
      </c>
      <c r="B44" s="16" t="s">
        <v>69</v>
      </c>
      <c r="C44" s="18">
        <v>11</v>
      </c>
      <c r="D44" s="18">
        <v>0</v>
      </c>
      <c r="E44" s="18">
        <v>4</v>
      </c>
      <c r="F44" s="21">
        <v>131</v>
      </c>
      <c r="G44" s="18">
        <v>0</v>
      </c>
      <c r="H44" s="21">
        <v>0</v>
      </c>
      <c r="I44" s="18">
        <v>4</v>
      </c>
      <c r="J44" s="21">
        <f>SUM(K44:M44)</f>
        <v>168</v>
      </c>
      <c r="K44" s="21">
        <v>131</v>
      </c>
      <c r="L44" s="21">
        <v>0</v>
      </c>
      <c r="M44" s="21">
        <v>37</v>
      </c>
      <c r="N44" s="21">
        <f>SUM(O44:W44)</f>
        <v>4233600</v>
      </c>
      <c r="O44" s="21">
        <v>2493726.48</v>
      </c>
      <c r="P44" s="23">
        <v>0</v>
      </c>
      <c r="Q44" s="23">
        <v>645978.82</v>
      </c>
      <c r="R44" s="23">
        <v>0</v>
      </c>
      <c r="S44" s="21">
        <v>161494.7</v>
      </c>
      <c r="T44" s="21">
        <v>0</v>
      </c>
      <c r="U44" s="21">
        <v>932400</v>
      </c>
      <c r="V44" s="21">
        <v>0</v>
      </c>
      <c r="W44" s="21">
        <v>0</v>
      </c>
      <c r="X44" s="12">
        <v>41680</v>
      </c>
      <c r="Y44" s="12"/>
    </row>
    <row r="45" spans="1:26" ht="57" thickBot="1">
      <c r="A45" s="48" t="s">
        <v>70</v>
      </c>
      <c r="B45" s="49"/>
      <c r="C45" s="50"/>
      <c r="D45" s="50"/>
      <c r="E45" s="50"/>
      <c r="F45" s="51"/>
      <c r="G45" s="50"/>
      <c r="H45" s="51"/>
      <c r="I45" s="50"/>
      <c r="J45" s="22"/>
      <c r="K45" s="22"/>
      <c r="L45" s="22"/>
      <c r="M45" s="22"/>
      <c r="N45" s="22"/>
      <c r="O45" s="22"/>
      <c r="P45" s="52" t="s">
        <v>71</v>
      </c>
      <c r="Q45" s="53"/>
      <c r="R45" s="53"/>
      <c r="S45" s="22"/>
      <c r="T45" s="22"/>
      <c r="U45" s="22"/>
      <c r="V45" s="54" t="s">
        <v>72</v>
      </c>
      <c r="W45" s="55"/>
      <c r="Z45" s="17" t="s">
        <v>14</v>
      </c>
    </row>
    <row r="46" spans="21:24" ht="15">
      <c r="U46" s="1" t="s">
        <v>73</v>
      </c>
      <c r="V46" s="39" t="s">
        <v>74</v>
      </c>
      <c r="W46" s="40"/>
      <c r="X46" s="40"/>
    </row>
  </sheetData>
  <sheetProtection/>
  <mergeCells count="37">
    <mergeCell ref="V46:X46"/>
    <mergeCell ref="W9:W10"/>
    <mergeCell ref="A14:Y14"/>
    <mergeCell ref="A35:Y35"/>
    <mergeCell ref="A45:I45"/>
    <mergeCell ref="P45:R45"/>
    <mergeCell ref="V45:W45"/>
    <mergeCell ref="J8:J10"/>
    <mergeCell ref="K8:M8"/>
    <mergeCell ref="K9:K10"/>
    <mergeCell ref="L9:M9"/>
    <mergeCell ref="N8:N10"/>
    <mergeCell ref="O8:W8"/>
    <mergeCell ref="O9:P9"/>
    <mergeCell ref="Q9:R9"/>
    <mergeCell ref="S9:T9"/>
    <mergeCell ref="E9:E10"/>
    <mergeCell ref="F9:F10"/>
    <mergeCell ref="G9:G10"/>
    <mergeCell ref="H9:H10"/>
    <mergeCell ref="I8:I10"/>
    <mergeCell ref="A2:Y2"/>
    <mergeCell ref="A4:D4"/>
    <mergeCell ref="E4:M4"/>
    <mergeCell ref="A5:M5"/>
    <mergeCell ref="A7:A11"/>
    <mergeCell ref="B7:B11"/>
    <mergeCell ref="C7:D7"/>
    <mergeCell ref="E7:F8"/>
    <mergeCell ref="G7:H8"/>
    <mergeCell ref="I7:M7"/>
    <mergeCell ref="U9:V9"/>
    <mergeCell ref="N7:W7"/>
    <mergeCell ref="X7:X11"/>
    <mergeCell ref="Y7:Y11"/>
    <mergeCell ref="C8:C10"/>
    <mergeCell ref="D8:D10"/>
  </mergeCells>
  <printOptions horizontalCentered="1"/>
  <pageMargins left="0" right="0" top="0.75" bottom="0.75" header="0.3" footer="0.3"/>
  <pageSetup fitToHeight="100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Александра</cp:lastModifiedBy>
  <dcterms:created xsi:type="dcterms:W3CDTF">2014-03-26T08:13:04Z</dcterms:created>
  <dcterms:modified xsi:type="dcterms:W3CDTF">2014-09-03T10:14:36Z</dcterms:modified>
  <cp:category/>
  <cp:version/>
  <cp:contentType/>
  <cp:contentStatus/>
</cp:coreProperties>
</file>