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7490" windowHeight="11010" activeTab="0"/>
  </bookViews>
  <sheets>
    <sheet name="КО.Контракты" sheetId="1" r:id="rId1"/>
  </sheets>
  <definedNames>
    <definedName name="_xlnm.Print_Titles" localSheetId="0">'КО.Контракты'!$11:$11</definedName>
    <definedName name="_xlnm.Print_Area" localSheetId="0">'КО.Контракты'!$A$1:$Y$64</definedName>
  </definedNames>
  <calcPr fullCalcOnLoad="1"/>
</workbook>
</file>

<file path=xl/sharedStrings.xml><?xml version="1.0" encoding="utf-8"?>
<sst xmlns="http://schemas.openxmlformats.org/spreadsheetml/2006/main" count="249" uniqueCount="109">
  <si>
    <t>Приложение 6</t>
  </si>
  <si>
    <t xml:space="preserve">
</t>
  </si>
  <si>
    <t>Наименование субъекта Российской Федерации:</t>
  </si>
  <si>
    <t>№ п\п</t>
  </si>
  <si>
    <t>Реквизиты контракта</t>
  </si>
  <si>
    <t>Тип</t>
  </si>
  <si>
    <t>Дата заключения</t>
  </si>
  <si>
    <t>Номер</t>
  </si>
  <si>
    <t>муниципальное образование</t>
  </si>
  <si>
    <t>адрес</t>
  </si>
  <si>
    <t>Количество приобретаемых жилых помещений</t>
  </si>
  <si>
    <t>Площадь приобретаемых жилых помещений в МКД</t>
  </si>
  <si>
    <t>в том числе:</t>
  </si>
  <si>
    <t>Общая площадь</t>
  </si>
  <si>
    <t>в рамках долевого финансирования</t>
  </si>
  <si>
    <t>дополнительная площадь</t>
  </si>
  <si>
    <t>в рамках дополнительного финансирования</t>
  </si>
  <si>
    <t>Стоимость приобретаемых помещений по контракту</t>
  </si>
  <si>
    <t>Общая стоимость</t>
  </si>
  <si>
    <t>за счет средств Фонда</t>
  </si>
  <si>
    <t>за счет средств дополнительного финансирования</t>
  </si>
  <si>
    <t>на расселяемую площадь</t>
  </si>
  <si>
    <t>на дополнительную площадь</t>
  </si>
  <si>
    <t>на превышение цены 1 кв. м.</t>
  </si>
  <si>
    <t>Стоимость 1 кв.м., установленная контрактом</t>
  </si>
  <si>
    <t>Стоимость 1 кв.м., нормативная</t>
  </si>
  <si>
    <t>Дата ввода дома в эксплуатацию</t>
  </si>
  <si>
    <t xml:space="preserve">
</t>
  </si>
  <si>
    <t xml:space="preserve">
</t>
  </si>
  <si>
    <t>ед.</t>
  </si>
  <si>
    <t>кв.м.</t>
  </si>
  <si>
    <t>руб.</t>
  </si>
  <si>
    <t>УЛЬЯНОВСКАЯ ОБЛАСТЬ</t>
  </si>
  <si>
    <t>x</t>
  </si>
  <si>
    <t>Заявка на получение финансовой поддержки за счет средств Фонда решение Правления от " 29 " июня 2012 года №3314-вн (МС)</t>
  </si>
  <si>
    <t>Итого по заявке:</t>
  </si>
  <si>
    <t>КДСТР</t>
  </si>
  <si>
    <t>1055-ПП/6</t>
  </si>
  <si>
    <t>0168300005312000080-0080132-01</t>
  </si>
  <si>
    <t>121107</t>
  </si>
  <si>
    <t>120857</t>
  </si>
  <si>
    <t>(подпись)</t>
  </si>
  <si>
    <t xml:space="preserve">Р Е Е С Т Р
контрактов на приобретение жилых помещений в многоквартирных домах, на строительство многоквартирных домов, либо выкуп жилых помещений в рамках реализации региональной адресной программы по переселению граждан из аварийного жилищного фонда </t>
  </si>
  <si>
    <t>"______" ______________ 2014 г.</t>
  </si>
  <si>
    <t>С.И.Морозов</t>
  </si>
  <si>
    <t>Город 
Димитровград</t>
  </si>
  <si>
    <t>Дом, в котором 
приобретаются/строятся жилые помещения</t>
  </si>
  <si>
    <t>Губернатор - Председатель Правительства Ульяновской области</t>
  </si>
  <si>
    <t>за счет средств долевого софинансирования бюджета СФ</t>
  </si>
  <si>
    <t>за счет средств долевого софинансирования бюджета МО</t>
  </si>
  <si>
    <t>За счёт внебюджетных средств</t>
  </si>
  <si>
    <t>Итого по МО "город Димитровград"</t>
  </si>
  <si>
    <t>Итого поМО "Сенгилеевское городское поселение"</t>
  </si>
  <si>
    <t>Итого по МО "Языковское городское поселение"</t>
  </si>
  <si>
    <t>г. Димитровград, ул. 9 Линия, д. 2</t>
  </si>
  <si>
    <t>р.п. Языково, 
ул. Красный Текстильщик,                                   д. 20а</t>
  </si>
  <si>
    <t>Сенгилеевское г.п.</t>
  </si>
  <si>
    <t>Языковское г.п.</t>
  </si>
  <si>
    <t>Степень готовности строящегося многоквартирного дома</t>
  </si>
  <si>
    <t xml:space="preserve">Отчет представлен за IV квартал 2013 года.  </t>
  </si>
  <si>
    <t>г. Сенгилей, ул. Шевченко, д. 29</t>
  </si>
  <si>
    <t>Заявка на получение финансовой поддержки за счет средств Фонда решение Правления от " 29 " марта 2012 года №2073-вн (МС)</t>
  </si>
  <si>
    <t>Итого по МО "Вешкаймское городское поселение"</t>
  </si>
  <si>
    <t>2212</t>
  </si>
  <si>
    <t>Вешкаймское г.п.</t>
  </si>
  <si>
    <t>р.п. Вешкайма, ул. Кольцевая, д. 2</t>
  </si>
  <si>
    <t>2112</t>
  </si>
  <si>
    <t>2312</t>
  </si>
  <si>
    <t>р.п. Вешкайма, ул. Кольцевая, д. 4</t>
  </si>
  <si>
    <t>2412</t>
  </si>
  <si>
    <t>2512</t>
  </si>
  <si>
    <t>р.п. Вешкайма, ул. Кольцевая, д. 6</t>
  </si>
  <si>
    <t>2612</t>
  </si>
  <si>
    <t>2712</t>
  </si>
  <si>
    <t>р.п. Вешкайма, ул. Кольцевая, д. 8</t>
  </si>
  <si>
    <t>2812</t>
  </si>
  <si>
    <t>1057-ПП/7</t>
  </si>
  <si>
    <t>город Димитровград</t>
  </si>
  <si>
    <t>1155-ПП/8</t>
  </si>
  <si>
    <t>1156-ПП/9</t>
  </si>
  <si>
    <t>Итого по МО "город Новоульяновск"</t>
  </si>
  <si>
    <t>222</t>
  </si>
  <si>
    <t>город Новоульяновск</t>
  </si>
  <si>
    <t>с. Криуши, ул. Затон, д. 20А, кор.1</t>
  </si>
  <si>
    <t>233</t>
  </si>
  <si>
    <t>с. Криуши, ул. Затон, д. 20А, кор.2</t>
  </si>
  <si>
    <t>Итого по МО "Новочеремшанское сельское поселение"</t>
  </si>
  <si>
    <t>29</t>
  </si>
  <si>
    <t>Новочеремшанское с.п.</t>
  </si>
  <si>
    <t>с. Новочеремшанск, ул. Комсомольская, д. 9</t>
  </si>
  <si>
    <t>28</t>
  </si>
  <si>
    <t>37</t>
  </si>
  <si>
    <t>с. Новочеремшанск, ул. Комсомольская, д. 9б</t>
  </si>
  <si>
    <t>36</t>
  </si>
  <si>
    <t>35</t>
  </si>
  <si>
    <t>38</t>
  </si>
  <si>
    <t>34</t>
  </si>
  <si>
    <t>32</t>
  </si>
  <si>
    <t>с. Новочеремшанск, ул. Комсомольская, д. 9а</t>
  </si>
  <si>
    <t>31</t>
  </si>
  <si>
    <t>30</t>
  </si>
  <si>
    <t>33</t>
  </si>
  <si>
    <t>Итого по МО "Сенгилеевское городское поселение"</t>
  </si>
  <si>
    <t>0168300005312000058-0080132-01</t>
  </si>
  <si>
    <t>0168300005312000057-0080132-02</t>
  </si>
  <si>
    <t>р.п. Цемзавод, ул. Лесная, д. 14А</t>
  </si>
  <si>
    <t>0168300005312000056-0080132-01</t>
  </si>
  <si>
    <t>р.п. Цемзавод, ул. Лесная, д. 16А</t>
  </si>
  <si>
    <t>Итого по субъекту рФ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</si>
</sst>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##\ ###\ ###\ ##0"/>
    <numFmt numFmtId="166" formatCode="###\ ###\ ###\ ##0.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Times New Roman"/>
      <family val="1"/>
    </font>
    <font>
      <sz val="28"/>
      <color indexed="8"/>
      <name val="Times New Roman"/>
      <family val="1"/>
    </font>
    <font>
      <sz val="18"/>
      <color indexed="8"/>
      <name val="Times New Roman"/>
      <family val="1"/>
    </font>
    <font>
      <i/>
      <sz val="11"/>
      <color indexed="8"/>
      <name val="Calibri"/>
      <family val="2"/>
    </font>
    <font>
      <b/>
      <sz val="27"/>
      <color indexed="8"/>
      <name val="Times New Roman"/>
      <family val="1"/>
    </font>
    <font>
      <sz val="27"/>
      <color indexed="8"/>
      <name val="Calibri"/>
      <family val="2"/>
    </font>
    <font>
      <sz val="18"/>
      <color indexed="8"/>
      <name val="Calibri"/>
      <family val="2"/>
    </font>
    <font>
      <b/>
      <sz val="2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sz val="27"/>
      <color theme="1"/>
      <name val="Times New Roman"/>
      <family val="1"/>
    </font>
    <font>
      <sz val="27"/>
      <color theme="1"/>
      <name val="Calibri"/>
      <family val="2"/>
    </font>
    <font>
      <sz val="18"/>
      <color theme="1"/>
      <name val="Times New Roman"/>
      <family val="1"/>
    </font>
    <font>
      <sz val="18"/>
      <color theme="1"/>
      <name val="Calibri"/>
      <family val="2"/>
    </font>
    <font>
      <b/>
      <sz val="20"/>
      <color theme="1"/>
      <name val="Times New Roman"/>
      <family val="1"/>
    </font>
    <font>
      <sz val="2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/>
    </xf>
    <xf numFmtId="166" fontId="49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65" fontId="0" fillId="0" borderId="0" xfId="0" applyNumberFormat="1" applyBorder="1" applyAlignment="1">
      <alignment vertical="center" wrapText="1"/>
    </xf>
    <xf numFmtId="166" fontId="0" fillId="0" borderId="0" xfId="0" applyNumberFormat="1" applyBorder="1" applyAlignment="1">
      <alignment vertical="center" wrapText="1"/>
    </xf>
    <xf numFmtId="166" fontId="4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Alignment="1">
      <alignment wrapText="1"/>
    </xf>
    <xf numFmtId="0" fontId="51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textRotation="90" wrapText="1"/>
    </xf>
    <xf numFmtId="0" fontId="51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/>
    </xf>
    <xf numFmtId="165" fontId="53" fillId="0" borderId="12" xfId="0" applyNumberFormat="1" applyFont="1" applyBorder="1" applyAlignment="1">
      <alignment/>
    </xf>
    <xf numFmtId="166" fontId="53" fillId="0" borderId="12" xfId="0" applyNumberFormat="1" applyFont="1" applyBorder="1" applyAlignment="1">
      <alignment/>
    </xf>
    <xf numFmtId="166" fontId="53" fillId="0" borderId="12" xfId="0" applyNumberFormat="1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165" fontId="53" fillId="0" borderId="12" xfId="0" applyNumberFormat="1" applyFont="1" applyBorder="1" applyAlignment="1" applyProtection="1">
      <alignment/>
      <protection/>
    </xf>
    <xf numFmtId="166" fontId="53" fillId="0" borderId="12" xfId="0" applyNumberFormat="1" applyFont="1" applyBorder="1" applyAlignment="1" applyProtection="1">
      <alignment/>
      <protection/>
    </xf>
    <xf numFmtId="0" fontId="51" fillId="0" borderId="12" xfId="0" applyFont="1" applyBorder="1" applyAlignment="1">
      <alignment/>
    </xf>
    <xf numFmtId="164" fontId="51" fillId="0" borderId="12" xfId="0" applyNumberFormat="1" applyFont="1" applyBorder="1" applyAlignment="1">
      <alignment/>
    </xf>
    <xf numFmtId="49" fontId="51" fillId="0" borderId="12" xfId="0" applyNumberFormat="1" applyFont="1" applyBorder="1" applyAlignment="1">
      <alignment/>
    </xf>
    <xf numFmtId="0" fontId="51" fillId="0" borderId="12" xfId="0" applyFont="1" applyBorder="1" applyAlignment="1">
      <alignment wrapText="1"/>
    </xf>
    <xf numFmtId="165" fontId="51" fillId="0" borderId="12" xfId="0" applyNumberFormat="1" applyFont="1" applyBorder="1" applyAlignment="1">
      <alignment/>
    </xf>
    <xf numFmtId="166" fontId="51" fillId="0" borderId="12" xfId="0" applyNumberFormat="1" applyFont="1" applyBorder="1" applyAlignment="1">
      <alignment/>
    </xf>
    <xf numFmtId="166" fontId="51" fillId="0" borderId="12" xfId="0" applyNumberFormat="1" applyFont="1" applyBorder="1" applyAlignment="1" applyProtection="1">
      <alignment/>
      <protection/>
    </xf>
    <xf numFmtId="0" fontId="53" fillId="0" borderId="11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39" fillId="0" borderId="0" xfId="0" applyFont="1" applyAlignment="1">
      <alignment/>
    </xf>
    <xf numFmtId="165" fontId="53" fillId="0" borderId="11" xfId="0" applyNumberFormat="1" applyFont="1" applyBorder="1" applyAlignment="1">
      <alignment horizontal="center"/>
    </xf>
    <xf numFmtId="4" fontId="53" fillId="0" borderId="11" xfId="0" applyNumberFormat="1" applyFont="1" applyBorder="1" applyAlignment="1">
      <alignment horizontal="center"/>
    </xf>
    <xf numFmtId="0" fontId="53" fillId="0" borderId="12" xfId="0" applyFont="1" applyBorder="1" applyAlignment="1">
      <alignment/>
    </xf>
    <xf numFmtId="0" fontId="52" fillId="0" borderId="12" xfId="0" applyFont="1" applyBorder="1" applyAlignment="1">
      <alignment/>
    </xf>
    <xf numFmtId="0" fontId="53" fillId="0" borderId="13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165" fontId="52" fillId="0" borderId="12" xfId="0" applyNumberFormat="1" applyFont="1" applyBorder="1" applyAlignment="1">
      <alignment horizontal="center"/>
    </xf>
    <xf numFmtId="166" fontId="52" fillId="0" borderId="12" xfId="0" applyNumberFormat="1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textRotation="90" wrapText="1"/>
    </xf>
    <xf numFmtId="0" fontId="51" fillId="0" borderId="11" xfId="0" applyFont="1" applyBorder="1" applyAlignment="1">
      <alignment horizontal="center" vertical="center" textRotation="90" wrapText="1"/>
    </xf>
    <xf numFmtId="0" fontId="51" fillId="0" borderId="16" xfId="0" applyFont="1" applyBorder="1" applyAlignment="1">
      <alignment horizontal="center" vertical="center" textRotation="90" wrapText="1"/>
    </xf>
    <xf numFmtId="0" fontId="51" fillId="0" borderId="17" xfId="0" applyFont="1" applyBorder="1" applyAlignment="1">
      <alignment horizontal="center" vertical="center" textRotation="90" wrapText="1"/>
    </xf>
    <xf numFmtId="0" fontId="55" fillId="0" borderId="0" xfId="0" applyFont="1" applyBorder="1" applyAlignment="1">
      <alignment horizontal="center" vertical="top" wrapText="1"/>
    </xf>
    <xf numFmtId="0" fontId="51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56" fillId="0" borderId="0" xfId="0" applyFont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51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1" fillId="0" borderId="0" xfId="0" applyFont="1" applyAlignment="1">
      <alignment horizontal="left"/>
    </xf>
    <xf numFmtId="0" fontId="6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3" fillId="0" borderId="13" xfId="0" applyFont="1" applyBorder="1" applyAlignment="1">
      <alignment/>
    </xf>
    <xf numFmtId="0" fontId="53" fillId="0" borderId="14" xfId="0" applyFont="1" applyBorder="1" applyAlignment="1">
      <alignment/>
    </xf>
    <xf numFmtId="0" fontId="53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view="pageBreakPreview" zoomScale="55" zoomScaleSheetLayoutView="55" zoomScalePageLayoutView="0" workbookViewId="0" topLeftCell="A1">
      <selection activeCell="F55" sqref="F55"/>
    </sheetView>
  </sheetViews>
  <sheetFormatPr defaultColWidth="9.140625" defaultRowHeight="15"/>
  <cols>
    <col min="1" max="1" width="6.57421875" style="5" customWidth="1"/>
    <col min="2" max="2" width="11.57421875" style="0" customWidth="1"/>
    <col min="3" max="3" width="16.421875" style="0" customWidth="1"/>
    <col min="4" max="4" width="35.140625" style="0" customWidth="1"/>
    <col min="5" max="5" width="22.8515625" style="0" customWidth="1"/>
    <col min="6" max="6" width="32.00390625" style="0" customWidth="1"/>
    <col min="7" max="7" width="8.8515625" style="0" customWidth="1"/>
    <col min="8" max="8" width="15.57421875" style="0" customWidth="1"/>
    <col min="9" max="9" width="15.140625" style="0" customWidth="1"/>
    <col min="10" max="10" width="10.28125" style="0" customWidth="1"/>
    <col min="11" max="11" width="13.28125" style="0" customWidth="1"/>
    <col min="12" max="12" width="22.00390625" style="0" customWidth="1"/>
    <col min="13" max="13" width="21.7109375" style="0" customWidth="1"/>
    <col min="14" max="14" width="9.7109375" style="0" customWidth="1"/>
    <col min="15" max="15" width="20.140625" style="0" customWidth="1"/>
    <col min="16" max="16" width="10.28125" style="0" customWidth="1"/>
    <col min="17" max="17" width="20.7109375" style="0" customWidth="1"/>
    <col min="18" max="18" width="10.57421875" style="0" customWidth="1"/>
    <col min="19" max="19" width="19.7109375" style="0" customWidth="1"/>
    <col min="20" max="20" width="18.140625" style="0" customWidth="1"/>
    <col min="21" max="21" width="10.28125" style="0" customWidth="1"/>
    <col min="22" max="22" width="16.7109375" style="0" customWidth="1"/>
    <col min="23" max="23" width="16.28125" style="0" customWidth="1"/>
    <col min="24" max="24" width="14.140625" style="0" customWidth="1"/>
    <col min="25" max="25" width="17.00390625" style="0" customWidth="1"/>
  </cols>
  <sheetData>
    <row r="1" spans="23:25" ht="38.25" customHeight="1">
      <c r="W1" s="61" t="s">
        <v>0</v>
      </c>
      <c r="X1" s="61"/>
      <c r="Y1" s="62"/>
    </row>
    <row r="2" spans="1:26" ht="176.25" customHeight="1">
      <c r="A2" s="63" t="s">
        <v>42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1" t="s">
        <v>1</v>
      </c>
    </row>
    <row r="3" spans="1:8" ht="39" customHeight="1">
      <c r="A3" s="65" t="s">
        <v>2</v>
      </c>
      <c r="B3" s="66"/>
      <c r="C3" s="66"/>
      <c r="D3" s="66"/>
      <c r="E3" s="66"/>
      <c r="F3" s="67" t="s">
        <v>32</v>
      </c>
      <c r="G3" s="68"/>
      <c r="H3" s="68"/>
    </row>
    <row r="4" spans="1:6" ht="42" customHeight="1">
      <c r="A4" s="65" t="s">
        <v>59</v>
      </c>
      <c r="B4" s="65"/>
      <c r="C4" s="65"/>
      <c r="D4" s="65"/>
      <c r="E4" s="65"/>
      <c r="F4" s="65"/>
    </row>
    <row r="5" ht="30.75" customHeight="1"/>
    <row r="6" spans="1:26" ht="51.75" customHeight="1">
      <c r="A6" s="52" t="s">
        <v>3</v>
      </c>
      <c r="B6" s="52" t="s">
        <v>4</v>
      </c>
      <c r="C6" s="52"/>
      <c r="D6" s="52"/>
      <c r="E6" s="52" t="s">
        <v>46</v>
      </c>
      <c r="F6" s="52"/>
      <c r="G6" s="56" t="s">
        <v>10</v>
      </c>
      <c r="H6" s="52" t="s">
        <v>11</v>
      </c>
      <c r="I6" s="52"/>
      <c r="J6" s="52"/>
      <c r="K6" s="52"/>
      <c r="L6" s="53" t="s">
        <v>17</v>
      </c>
      <c r="M6" s="54"/>
      <c r="N6" s="54"/>
      <c r="O6" s="54"/>
      <c r="P6" s="54"/>
      <c r="Q6" s="54"/>
      <c r="R6" s="54"/>
      <c r="S6" s="54"/>
      <c r="T6" s="54"/>
      <c r="U6" s="55"/>
      <c r="V6" s="56" t="s">
        <v>24</v>
      </c>
      <c r="W6" s="56" t="s">
        <v>25</v>
      </c>
      <c r="X6" s="57" t="s">
        <v>58</v>
      </c>
      <c r="Y6" s="56" t="s">
        <v>26</v>
      </c>
      <c r="Z6" s="1" t="s">
        <v>27</v>
      </c>
    </row>
    <row r="7" spans="1:26" ht="26.25">
      <c r="A7" s="52"/>
      <c r="B7" s="52"/>
      <c r="C7" s="52"/>
      <c r="D7" s="52"/>
      <c r="E7" s="52"/>
      <c r="F7" s="52"/>
      <c r="G7" s="56"/>
      <c r="H7" s="56" t="s">
        <v>13</v>
      </c>
      <c r="I7" s="52" t="s">
        <v>12</v>
      </c>
      <c r="J7" s="52"/>
      <c r="K7" s="52"/>
      <c r="L7" s="56" t="s">
        <v>18</v>
      </c>
      <c r="M7" s="53" t="s">
        <v>12</v>
      </c>
      <c r="N7" s="54"/>
      <c r="O7" s="54"/>
      <c r="P7" s="54"/>
      <c r="Q7" s="54"/>
      <c r="R7" s="54"/>
      <c r="S7" s="54"/>
      <c r="T7" s="54"/>
      <c r="U7" s="55"/>
      <c r="V7" s="56"/>
      <c r="W7" s="56"/>
      <c r="X7" s="58"/>
      <c r="Y7" s="56"/>
      <c r="Z7" s="1" t="s">
        <v>28</v>
      </c>
    </row>
    <row r="8" spans="1:26" ht="86.25" customHeight="1">
      <c r="A8" s="52"/>
      <c r="B8" s="56" t="s">
        <v>5</v>
      </c>
      <c r="C8" s="56" t="s">
        <v>6</v>
      </c>
      <c r="D8" s="56" t="s">
        <v>7</v>
      </c>
      <c r="E8" s="56" t="s">
        <v>8</v>
      </c>
      <c r="F8" s="56" t="s">
        <v>9</v>
      </c>
      <c r="G8" s="56"/>
      <c r="H8" s="56"/>
      <c r="I8" s="56" t="s">
        <v>14</v>
      </c>
      <c r="J8" s="52" t="s">
        <v>15</v>
      </c>
      <c r="K8" s="52"/>
      <c r="L8" s="56"/>
      <c r="M8" s="52" t="s">
        <v>19</v>
      </c>
      <c r="N8" s="52"/>
      <c r="O8" s="52" t="s">
        <v>48</v>
      </c>
      <c r="P8" s="52"/>
      <c r="Q8" s="52" t="s">
        <v>49</v>
      </c>
      <c r="R8" s="52"/>
      <c r="S8" s="52" t="s">
        <v>20</v>
      </c>
      <c r="T8" s="52"/>
      <c r="U8" s="56" t="s">
        <v>50</v>
      </c>
      <c r="V8" s="56"/>
      <c r="W8" s="56"/>
      <c r="X8" s="58"/>
      <c r="Y8" s="56"/>
      <c r="Z8" s="1" t="s">
        <v>27</v>
      </c>
    </row>
    <row r="9" spans="1:26" ht="250.5" customHeight="1">
      <c r="A9" s="52"/>
      <c r="B9" s="56"/>
      <c r="C9" s="56"/>
      <c r="D9" s="56"/>
      <c r="E9" s="56"/>
      <c r="F9" s="56"/>
      <c r="G9" s="56"/>
      <c r="H9" s="56"/>
      <c r="I9" s="56"/>
      <c r="J9" s="22" t="s">
        <v>14</v>
      </c>
      <c r="K9" s="22" t="s">
        <v>16</v>
      </c>
      <c r="L9" s="56"/>
      <c r="M9" s="22" t="s">
        <v>21</v>
      </c>
      <c r="N9" s="22" t="s">
        <v>22</v>
      </c>
      <c r="O9" s="22" t="s">
        <v>21</v>
      </c>
      <c r="P9" s="22" t="s">
        <v>22</v>
      </c>
      <c r="Q9" s="22" t="s">
        <v>21</v>
      </c>
      <c r="R9" s="22" t="s">
        <v>22</v>
      </c>
      <c r="S9" s="22" t="s">
        <v>22</v>
      </c>
      <c r="T9" s="22" t="s">
        <v>23</v>
      </c>
      <c r="U9" s="56"/>
      <c r="V9" s="56"/>
      <c r="W9" s="56"/>
      <c r="X9" s="59"/>
      <c r="Y9" s="56"/>
      <c r="Z9" s="1" t="s">
        <v>27</v>
      </c>
    </row>
    <row r="10" spans="1:26" ht="27" customHeight="1">
      <c r="A10" s="52"/>
      <c r="B10" s="56"/>
      <c r="C10" s="56"/>
      <c r="D10" s="56"/>
      <c r="E10" s="56"/>
      <c r="F10" s="56"/>
      <c r="G10" s="23" t="s">
        <v>29</v>
      </c>
      <c r="H10" s="23" t="s">
        <v>30</v>
      </c>
      <c r="I10" s="23" t="s">
        <v>30</v>
      </c>
      <c r="J10" s="23" t="s">
        <v>30</v>
      </c>
      <c r="K10" s="23" t="s">
        <v>30</v>
      </c>
      <c r="L10" s="23" t="s">
        <v>31</v>
      </c>
      <c r="M10" s="23" t="s">
        <v>31</v>
      </c>
      <c r="N10" s="23" t="s">
        <v>31</v>
      </c>
      <c r="O10" s="23" t="s">
        <v>31</v>
      </c>
      <c r="P10" s="23" t="s">
        <v>31</v>
      </c>
      <c r="Q10" s="23" t="s">
        <v>31</v>
      </c>
      <c r="R10" s="23" t="s">
        <v>31</v>
      </c>
      <c r="S10" s="23" t="s">
        <v>31</v>
      </c>
      <c r="T10" s="23" t="s">
        <v>31</v>
      </c>
      <c r="U10" s="23" t="s">
        <v>31</v>
      </c>
      <c r="V10" s="23" t="s">
        <v>31</v>
      </c>
      <c r="W10" s="23" t="s">
        <v>31</v>
      </c>
      <c r="X10" s="23" t="s">
        <v>31</v>
      </c>
      <c r="Y10" s="22"/>
      <c r="Z10" s="2"/>
    </row>
    <row r="11" spans="1:26" ht="26.2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21">
        <v>20</v>
      </c>
      <c r="U11" s="21">
        <v>21</v>
      </c>
      <c r="V11" s="21">
        <v>22</v>
      </c>
      <c r="W11" s="21">
        <v>23</v>
      </c>
      <c r="X11" s="21">
        <v>24</v>
      </c>
      <c r="Y11" s="21">
        <v>25</v>
      </c>
      <c r="Z11" s="2"/>
    </row>
    <row r="12" spans="1:26" s="40" customFormat="1" ht="26.25" customHeight="1">
      <c r="A12" s="38"/>
      <c r="B12" s="45" t="s">
        <v>108</v>
      </c>
      <c r="C12" s="46"/>
      <c r="D12" s="46"/>
      <c r="E12" s="46"/>
      <c r="F12" s="47"/>
      <c r="G12" s="41">
        <f>G14+G48</f>
        <v>165</v>
      </c>
      <c r="H12" s="42">
        <f aca="true" t="shared" si="0" ref="H12:U12">H14+H48</f>
        <v>8112.1</v>
      </c>
      <c r="I12" s="42">
        <f t="shared" si="0"/>
        <v>7574.53</v>
      </c>
      <c r="J12" s="42">
        <f t="shared" si="0"/>
        <v>0</v>
      </c>
      <c r="K12" s="42">
        <f t="shared" si="0"/>
        <v>537.5699999999999</v>
      </c>
      <c r="L12" s="42">
        <f t="shared" si="0"/>
        <v>204574392</v>
      </c>
      <c r="M12" s="42">
        <f t="shared" si="0"/>
        <v>143798567.36</v>
      </c>
      <c r="N12" s="42">
        <f t="shared" si="0"/>
        <v>0</v>
      </c>
      <c r="O12" s="42">
        <f t="shared" si="0"/>
        <v>37249806.269999996</v>
      </c>
      <c r="P12" s="42">
        <f t="shared" si="0"/>
        <v>0</v>
      </c>
      <c r="Q12" s="42">
        <f t="shared" si="0"/>
        <v>9312451.57</v>
      </c>
      <c r="R12" s="42">
        <f t="shared" si="0"/>
        <v>0</v>
      </c>
      <c r="S12" s="42">
        <f t="shared" si="0"/>
        <v>13527586.8</v>
      </c>
      <c r="T12" s="42">
        <f t="shared" si="0"/>
        <v>685980</v>
      </c>
      <c r="U12" s="42">
        <f t="shared" si="0"/>
        <v>0</v>
      </c>
      <c r="V12" s="27" t="s">
        <v>33</v>
      </c>
      <c r="W12" s="27" t="s">
        <v>33</v>
      </c>
      <c r="X12" s="27" t="s">
        <v>33</v>
      </c>
      <c r="Y12" s="28" t="s">
        <v>33</v>
      </c>
      <c r="Z12" s="39"/>
    </row>
    <row r="13" spans="1:25" ht="26.25" customHeight="1">
      <c r="A13" s="48" t="s">
        <v>61</v>
      </c>
      <c r="B13" s="49"/>
      <c r="C13" s="49"/>
      <c r="D13" s="49"/>
      <c r="E13" s="49"/>
      <c r="F13" s="49"/>
      <c r="G13" s="50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49"/>
    </row>
    <row r="14" spans="1:25" ht="26.25" customHeight="1">
      <c r="A14" s="24"/>
      <c r="B14" s="43" t="s">
        <v>35</v>
      </c>
      <c r="C14" s="44"/>
      <c r="D14" s="44"/>
      <c r="E14" s="44"/>
      <c r="F14" s="44"/>
      <c r="G14" s="25">
        <f aca="true" t="shared" si="1" ref="G14:U14">IF(ISERROR(0+G15+G24+G28+G31+G43),0,0+G15+G24+G28+G31+G43)</f>
        <v>130</v>
      </c>
      <c r="H14" s="26">
        <f t="shared" si="1"/>
        <v>6773.6</v>
      </c>
      <c r="I14" s="26">
        <f t="shared" si="1"/>
        <v>6417.04</v>
      </c>
      <c r="J14" s="26">
        <f t="shared" si="1"/>
        <v>0</v>
      </c>
      <c r="K14" s="26">
        <f t="shared" si="1"/>
        <v>356.56</v>
      </c>
      <c r="L14" s="26">
        <f t="shared" si="1"/>
        <v>170706924</v>
      </c>
      <c r="M14" s="26">
        <f t="shared" si="1"/>
        <v>121800670.34</v>
      </c>
      <c r="N14" s="26">
        <f t="shared" si="1"/>
        <v>0</v>
      </c>
      <c r="O14" s="26">
        <f t="shared" si="1"/>
        <v>31551436.54</v>
      </c>
      <c r="P14" s="26">
        <f t="shared" si="1"/>
        <v>0</v>
      </c>
      <c r="Q14" s="26">
        <f t="shared" si="1"/>
        <v>7887859.140000001</v>
      </c>
      <c r="R14" s="26">
        <f t="shared" si="1"/>
        <v>0</v>
      </c>
      <c r="S14" s="27">
        <f t="shared" si="1"/>
        <v>8972677.98</v>
      </c>
      <c r="T14" s="27">
        <f t="shared" si="1"/>
        <v>494280</v>
      </c>
      <c r="U14" s="27">
        <f t="shared" si="1"/>
        <v>0</v>
      </c>
      <c r="V14" s="27" t="s">
        <v>33</v>
      </c>
      <c r="W14" s="27" t="s">
        <v>33</v>
      </c>
      <c r="X14" s="27" t="s">
        <v>33</v>
      </c>
      <c r="Y14" s="28" t="s">
        <v>33</v>
      </c>
    </row>
    <row r="15" spans="1:25" ht="26.25" customHeight="1">
      <c r="A15" s="24"/>
      <c r="B15" s="43" t="s">
        <v>62</v>
      </c>
      <c r="C15" s="44"/>
      <c r="D15" s="44"/>
      <c r="E15" s="44"/>
      <c r="F15" s="44"/>
      <c r="G15" s="29">
        <f>SUM(G16:G23)</f>
        <v>16</v>
      </c>
      <c r="H15" s="30">
        <f aca="true" t="shared" si="2" ref="H15:U15">SUM(H16:H23)</f>
        <v>870</v>
      </c>
      <c r="I15" s="30">
        <f t="shared" si="2"/>
        <v>788.3</v>
      </c>
      <c r="J15" s="30">
        <f t="shared" si="2"/>
        <v>0</v>
      </c>
      <c r="K15" s="30">
        <f t="shared" si="2"/>
        <v>81.7</v>
      </c>
      <c r="L15" s="30">
        <f t="shared" si="2"/>
        <v>21924000</v>
      </c>
      <c r="M15" s="30">
        <f t="shared" si="2"/>
        <v>15006141.86</v>
      </c>
      <c r="N15" s="30">
        <f t="shared" si="2"/>
        <v>0</v>
      </c>
      <c r="O15" s="30">
        <f t="shared" si="2"/>
        <v>3887214.5099999993</v>
      </c>
      <c r="P15" s="30">
        <f t="shared" si="2"/>
        <v>0</v>
      </c>
      <c r="Q15" s="30">
        <f t="shared" si="2"/>
        <v>971803.6299999999</v>
      </c>
      <c r="R15" s="30">
        <f t="shared" si="2"/>
        <v>0</v>
      </c>
      <c r="S15" s="30">
        <f t="shared" si="2"/>
        <v>2058840</v>
      </c>
      <c r="T15" s="30">
        <f t="shared" si="2"/>
        <v>0</v>
      </c>
      <c r="U15" s="30">
        <f t="shared" si="2"/>
        <v>0</v>
      </c>
      <c r="V15" s="27" t="s">
        <v>33</v>
      </c>
      <c r="W15" s="27" t="s">
        <v>33</v>
      </c>
      <c r="X15" s="27" t="s">
        <v>33</v>
      </c>
      <c r="Y15" s="28" t="s">
        <v>33</v>
      </c>
    </row>
    <row r="16" spans="1:25" ht="47.25" customHeight="1">
      <c r="A16" s="31">
        <v>1</v>
      </c>
      <c r="B16" s="31" t="s">
        <v>36</v>
      </c>
      <c r="C16" s="32">
        <v>41078</v>
      </c>
      <c r="D16" s="33" t="s">
        <v>63</v>
      </c>
      <c r="E16" s="34" t="s">
        <v>64</v>
      </c>
      <c r="F16" s="34" t="s">
        <v>65</v>
      </c>
      <c r="G16" s="35">
        <v>2</v>
      </c>
      <c r="H16" s="36">
        <f aca="true" t="shared" si="3" ref="H16:H23">SUM(I16:K16)</f>
        <v>117</v>
      </c>
      <c r="I16" s="36">
        <v>105.77</v>
      </c>
      <c r="J16" s="36">
        <v>0</v>
      </c>
      <c r="K16" s="36">
        <v>11.23</v>
      </c>
      <c r="L16" s="36">
        <f aca="true" t="shared" si="4" ref="L16:L23">SUM(M16:U16)</f>
        <v>2948399.9999999995</v>
      </c>
      <c r="M16" s="36">
        <v>2013446.18</v>
      </c>
      <c r="N16" s="36">
        <v>0</v>
      </c>
      <c r="O16" s="36">
        <v>521566.25</v>
      </c>
      <c r="P16" s="36">
        <v>0</v>
      </c>
      <c r="Q16" s="36">
        <v>130391.57</v>
      </c>
      <c r="R16" s="36">
        <v>0</v>
      </c>
      <c r="S16" s="36">
        <v>282996</v>
      </c>
      <c r="T16" s="36">
        <v>0</v>
      </c>
      <c r="U16" s="36">
        <v>0</v>
      </c>
      <c r="V16" s="36">
        <v>25200</v>
      </c>
      <c r="W16" s="36">
        <v>25200</v>
      </c>
      <c r="X16" s="36">
        <v>100</v>
      </c>
      <c r="Y16" s="32">
        <v>41455</v>
      </c>
    </row>
    <row r="17" spans="1:25" ht="47.25" customHeight="1">
      <c r="A17" s="31">
        <v>2</v>
      </c>
      <c r="B17" s="31" t="s">
        <v>36</v>
      </c>
      <c r="C17" s="32">
        <v>41078</v>
      </c>
      <c r="D17" s="33" t="s">
        <v>66</v>
      </c>
      <c r="E17" s="34" t="s">
        <v>64</v>
      </c>
      <c r="F17" s="34" t="s">
        <v>65</v>
      </c>
      <c r="G17" s="35">
        <v>2</v>
      </c>
      <c r="H17" s="36">
        <f t="shared" si="3"/>
        <v>117</v>
      </c>
      <c r="I17" s="36">
        <v>108.27</v>
      </c>
      <c r="J17" s="36">
        <v>0</v>
      </c>
      <c r="K17" s="36">
        <v>8.73</v>
      </c>
      <c r="L17" s="36">
        <f t="shared" si="4"/>
        <v>2948399.9999999995</v>
      </c>
      <c r="M17" s="36">
        <v>2061036.38</v>
      </c>
      <c r="N17" s="36">
        <v>0</v>
      </c>
      <c r="O17" s="36">
        <v>533894.09</v>
      </c>
      <c r="P17" s="36">
        <v>0</v>
      </c>
      <c r="Q17" s="36">
        <v>133473.53</v>
      </c>
      <c r="R17" s="36">
        <v>0</v>
      </c>
      <c r="S17" s="36">
        <v>219996</v>
      </c>
      <c r="T17" s="36">
        <v>0</v>
      </c>
      <c r="U17" s="36">
        <v>0</v>
      </c>
      <c r="V17" s="36">
        <v>25200</v>
      </c>
      <c r="W17" s="36">
        <v>25200</v>
      </c>
      <c r="X17" s="36">
        <v>100</v>
      </c>
      <c r="Y17" s="32">
        <v>41455</v>
      </c>
    </row>
    <row r="18" spans="1:25" ht="47.25" customHeight="1">
      <c r="A18" s="31">
        <v>3</v>
      </c>
      <c r="B18" s="31" t="s">
        <v>36</v>
      </c>
      <c r="C18" s="32">
        <v>41078</v>
      </c>
      <c r="D18" s="33" t="s">
        <v>67</v>
      </c>
      <c r="E18" s="34" t="s">
        <v>64</v>
      </c>
      <c r="F18" s="34" t="s">
        <v>68</v>
      </c>
      <c r="G18" s="35">
        <v>2</v>
      </c>
      <c r="H18" s="36">
        <f t="shared" si="3"/>
        <v>117</v>
      </c>
      <c r="I18" s="36">
        <v>104.59</v>
      </c>
      <c r="J18" s="36">
        <v>0</v>
      </c>
      <c r="K18" s="36">
        <v>12.41</v>
      </c>
      <c r="L18" s="36">
        <f t="shared" si="4"/>
        <v>2948400</v>
      </c>
      <c r="M18" s="36">
        <v>1990983.61</v>
      </c>
      <c r="N18" s="36">
        <v>0</v>
      </c>
      <c r="O18" s="36">
        <v>515747.51</v>
      </c>
      <c r="P18" s="36">
        <v>0</v>
      </c>
      <c r="Q18" s="36">
        <v>128936.88</v>
      </c>
      <c r="R18" s="36">
        <v>0</v>
      </c>
      <c r="S18" s="36">
        <v>312732</v>
      </c>
      <c r="T18" s="36">
        <v>0</v>
      </c>
      <c r="U18" s="36">
        <v>0</v>
      </c>
      <c r="V18" s="36">
        <v>25200</v>
      </c>
      <c r="W18" s="36">
        <v>25200</v>
      </c>
      <c r="X18" s="36">
        <v>100</v>
      </c>
      <c r="Y18" s="32">
        <v>41455</v>
      </c>
    </row>
    <row r="19" spans="1:25" ht="47.25" customHeight="1">
      <c r="A19" s="31">
        <v>4</v>
      </c>
      <c r="B19" s="31" t="s">
        <v>36</v>
      </c>
      <c r="C19" s="32">
        <v>41078</v>
      </c>
      <c r="D19" s="33" t="s">
        <v>69</v>
      </c>
      <c r="E19" s="34" t="s">
        <v>64</v>
      </c>
      <c r="F19" s="34" t="s">
        <v>68</v>
      </c>
      <c r="G19" s="35">
        <v>2</v>
      </c>
      <c r="H19" s="36">
        <f t="shared" si="3"/>
        <v>117</v>
      </c>
      <c r="I19" s="36">
        <v>107.97</v>
      </c>
      <c r="J19" s="36">
        <v>0</v>
      </c>
      <c r="K19" s="36">
        <v>9.03</v>
      </c>
      <c r="L19" s="36">
        <f t="shared" si="4"/>
        <v>2948400</v>
      </c>
      <c r="M19" s="36">
        <v>2055325.55</v>
      </c>
      <c r="N19" s="36">
        <v>0</v>
      </c>
      <c r="O19" s="36">
        <v>532414.76</v>
      </c>
      <c r="P19" s="36">
        <v>0</v>
      </c>
      <c r="Q19" s="36">
        <v>133103.69</v>
      </c>
      <c r="R19" s="36">
        <v>0</v>
      </c>
      <c r="S19" s="36">
        <v>227556</v>
      </c>
      <c r="T19" s="36">
        <v>0</v>
      </c>
      <c r="U19" s="36">
        <v>0</v>
      </c>
      <c r="V19" s="36">
        <v>25200</v>
      </c>
      <c r="W19" s="36">
        <v>25200</v>
      </c>
      <c r="X19" s="36">
        <v>100</v>
      </c>
      <c r="Y19" s="32">
        <v>41455</v>
      </c>
    </row>
    <row r="20" spans="1:25" ht="47.25" customHeight="1">
      <c r="A20" s="31">
        <v>5</v>
      </c>
      <c r="B20" s="31" t="s">
        <v>36</v>
      </c>
      <c r="C20" s="32">
        <v>41078</v>
      </c>
      <c r="D20" s="33" t="s">
        <v>70</v>
      </c>
      <c r="E20" s="34" t="s">
        <v>64</v>
      </c>
      <c r="F20" s="34" t="s">
        <v>71</v>
      </c>
      <c r="G20" s="35">
        <v>2</v>
      </c>
      <c r="H20" s="36">
        <f t="shared" si="3"/>
        <v>97</v>
      </c>
      <c r="I20" s="36">
        <v>86.17</v>
      </c>
      <c r="J20" s="36">
        <v>0</v>
      </c>
      <c r="K20" s="36">
        <v>10.83</v>
      </c>
      <c r="L20" s="36">
        <f t="shared" si="4"/>
        <v>2444400</v>
      </c>
      <c r="M20" s="36">
        <v>1640339.01</v>
      </c>
      <c r="N20" s="36">
        <v>0</v>
      </c>
      <c r="O20" s="36">
        <v>424915.99</v>
      </c>
      <c r="P20" s="36">
        <v>0</v>
      </c>
      <c r="Q20" s="36">
        <v>106229</v>
      </c>
      <c r="R20" s="36">
        <v>0</v>
      </c>
      <c r="S20" s="36">
        <v>272916</v>
      </c>
      <c r="T20" s="36">
        <v>0</v>
      </c>
      <c r="U20" s="36">
        <v>0</v>
      </c>
      <c r="V20" s="36">
        <v>25200</v>
      </c>
      <c r="W20" s="36">
        <v>25200</v>
      </c>
      <c r="X20" s="36">
        <v>100</v>
      </c>
      <c r="Y20" s="32">
        <v>41455</v>
      </c>
    </row>
    <row r="21" spans="1:25" ht="47.25" customHeight="1">
      <c r="A21" s="31">
        <v>6</v>
      </c>
      <c r="B21" s="31" t="s">
        <v>36</v>
      </c>
      <c r="C21" s="32">
        <v>41078</v>
      </c>
      <c r="D21" s="33" t="s">
        <v>72</v>
      </c>
      <c r="E21" s="34" t="s">
        <v>64</v>
      </c>
      <c r="F21" s="34" t="s">
        <v>71</v>
      </c>
      <c r="G21" s="35">
        <v>2</v>
      </c>
      <c r="H21" s="36">
        <f t="shared" si="3"/>
        <v>103</v>
      </c>
      <c r="I21" s="36">
        <v>93.39</v>
      </c>
      <c r="J21" s="36">
        <v>0</v>
      </c>
      <c r="K21" s="36">
        <v>9.61</v>
      </c>
      <c r="L21" s="36">
        <f t="shared" si="4"/>
        <v>2595600</v>
      </c>
      <c r="M21" s="36">
        <v>1777779.52</v>
      </c>
      <c r="N21" s="36">
        <v>0</v>
      </c>
      <c r="O21" s="36">
        <v>460518.8</v>
      </c>
      <c r="P21" s="36">
        <v>0</v>
      </c>
      <c r="Q21" s="36">
        <v>115129.68</v>
      </c>
      <c r="R21" s="36">
        <v>0</v>
      </c>
      <c r="S21" s="36">
        <v>242172</v>
      </c>
      <c r="T21" s="36">
        <v>0</v>
      </c>
      <c r="U21" s="36">
        <v>0</v>
      </c>
      <c r="V21" s="36">
        <v>25200</v>
      </c>
      <c r="W21" s="36">
        <v>25200</v>
      </c>
      <c r="X21" s="36">
        <v>100</v>
      </c>
      <c r="Y21" s="32">
        <v>41455</v>
      </c>
    </row>
    <row r="22" spans="1:25" ht="47.25" customHeight="1">
      <c r="A22" s="31">
        <v>7</v>
      </c>
      <c r="B22" s="31" t="s">
        <v>36</v>
      </c>
      <c r="C22" s="32">
        <v>41079</v>
      </c>
      <c r="D22" s="33" t="s">
        <v>73</v>
      </c>
      <c r="E22" s="34" t="s">
        <v>64</v>
      </c>
      <c r="F22" s="34" t="s">
        <v>74</v>
      </c>
      <c r="G22" s="35">
        <v>2</v>
      </c>
      <c r="H22" s="36">
        <f t="shared" si="3"/>
        <v>98</v>
      </c>
      <c r="I22" s="36">
        <v>88.98</v>
      </c>
      <c r="J22" s="36">
        <v>0</v>
      </c>
      <c r="K22" s="36">
        <v>9.02</v>
      </c>
      <c r="L22" s="36">
        <f t="shared" si="4"/>
        <v>2469600</v>
      </c>
      <c r="M22" s="36">
        <v>1693830.4</v>
      </c>
      <c r="N22" s="36">
        <v>0</v>
      </c>
      <c r="O22" s="36">
        <v>438772.48</v>
      </c>
      <c r="P22" s="36">
        <v>0</v>
      </c>
      <c r="Q22" s="36">
        <v>109693.12</v>
      </c>
      <c r="R22" s="36">
        <v>0</v>
      </c>
      <c r="S22" s="36">
        <v>227304</v>
      </c>
      <c r="T22" s="36">
        <v>0</v>
      </c>
      <c r="U22" s="36">
        <v>0</v>
      </c>
      <c r="V22" s="36">
        <v>25200</v>
      </c>
      <c r="W22" s="36">
        <v>25200</v>
      </c>
      <c r="X22" s="36">
        <v>100</v>
      </c>
      <c r="Y22" s="32">
        <v>41455</v>
      </c>
    </row>
    <row r="23" spans="1:25" ht="47.25" customHeight="1">
      <c r="A23" s="31">
        <v>8</v>
      </c>
      <c r="B23" s="31" t="s">
        <v>36</v>
      </c>
      <c r="C23" s="32">
        <v>41079</v>
      </c>
      <c r="D23" s="33" t="s">
        <v>75</v>
      </c>
      <c r="E23" s="34" t="s">
        <v>64</v>
      </c>
      <c r="F23" s="34" t="s">
        <v>74</v>
      </c>
      <c r="G23" s="35">
        <v>2</v>
      </c>
      <c r="H23" s="36">
        <f t="shared" si="3"/>
        <v>104</v>
      </c>
      <c r="I23" s="36">
        <v>93.16</v>
      </c>
      <c r="J23" s="36">
        <v>0</v>
      </c>
      <c r="K23" s="36">
        <v>10.84</v>
      </c>
      <c r="L23" s="36">
        <f t="shared" si="4"/>
        <v>2620800</v>
      </c>
      <c r="M23" s="36">
        <v>1773401.21</v>
      </c>
      <c r="N23" s="36">
        <v>0</v>
      </c>
      <c r="O23" s="36">
        <v>459384.63</v>
      </c>
      <c r="P23" s="36">
        <v>0</v>
      </c>
      <c r="Q23" s="36">
        <v>114846.16</v>
      </c>
      <c r="R23" s="36">
        <v>0</v>
      </c>
      <c r="S23" s="36">
        <v>273168</v>
      </c>
      <c r="T23" s="36">
        <v>0</v>
      </c>
      <c r="U23" s="36">
        <v>0</v>
      </c>
      <c r="V23" s="36">
        <v>25200</v>
      </c>
      <c r="W23" s="36">
        <v>25200</v>
      </c>
      <c r="X23" s="36">
        <v>100</v>
      </c>
      <c r="Y23" s="32">
        <v>41455</v>
      </c>
    </row>
    <row r="24" spans="1:25" ht="21">
      <c r="A24" s="24"/>
      <c r="B24" s="43" t="s">
        <v>51</v>
      </c>
      <c r="C24" s="44"/>
      <c r="D24" s="44"/>
      <c r="E24" s="44"/>
      <c r="F24" s="44"/>
      <c r="G24" s="29">
        <f>SUM(G25:G27)</f>
        <v>7</v>
      </c>
      <c r="H24" s="30">
        <f aca="true" t="shared" si="5" ref="H24:U24">SUM(H25:H27)</f>
        <v>274.6</v>
      </c>
      <c r="I24" s="30">
        <f t="shared" si="5"/>
        <v>250.14000000000001</v>
      </c>
      <c r="J24" s="30">
        <f t="shared" si="5"/>
        <v>0</v>
      </c>
      <c r="K24" s="30">
        <f t="shared" si="5"/>
        <v>24.46</v>
      </c>
      <c r="L24" s="30">
        <f t="shared" si="5"/>
        <v>7414200</v>
      </c>
      <c r="M24" s="30">
        <f t="shared" si="5"/>
        <v>4761685.0600000005</v>
      </c>
      <c r="N24" s="30">
        <f t="shared" si="5"/>
        <v>0</v>
      </c>
      <c r="O24" s="30">
        <f t="shared" si="5"/>
        <v>1233474.35</v>
      </c>
      <c r="P24" s="30">
        <f t="shared" si="5"/>
        <v>0</v>
      </c>
      <c r="Q24" s="30">
        <f t="shared" si="5"/>
        <v>308368.58999999997</v>
      </c>
      <c r="R24" s="30">
        <f t="shared" si="5"/>
        <v>0</v>
      </c>
      <c r="S24" s="30">
        <f t="shared" si="5"/>
        <v>616392</v>
      </c>
      <c r="T24" s="30">
        <f t="shared" si="5"/>
        <v>494280</v>
      </c>
      <c r="U24" s="30">
        <f t="shared" si="5"/>
        <v>0</v>
      </c>
      <c r="V24" s="27" t="s">
        <v>33</v>
      </c>
      <c r="W24" s="27" t="s">
        <v>33</v>
      </c>
      <c r="X24" s="27" t="s">
        <v>33</v>
      </c>
      <c r="Y24" s="28" t="s">
        <v>33</v>
      </c>
    </row>
    <row r="25" spans="1:25" ht="47.25" customHeight="1">
      <c r="A25" s="31">
        <v>9</v>
      </c>
      <c r="B25" s="31" t="s">
        <v>36</v>
      </c>
      <c r="C25" s="32">
        <v>41239</v>
      </c>
      <c r="D25" s="33" t="s">
        <v>76</v>
      </c>
      <c r="E25" s="34" t="s">
        <v>77</v>
      </c>
      <c r="F25" s="34" t="s">
        <v>54</v>
      </c>
      <c r="G25" s="35">
        <v>2</v>
      </c>
      <c r="H25" s="36">
        <f>SUM(I25:K25)</f>
        <v>94.19999999999999</v>
      </c>
      <c r="I25" s="36">
        <v>90.07</v>
      </c>
      <c r="J25" s="36">
        <v>0</v>
      </c>
      <c r="K25" s="36">
        <v>4.13</v>
      </c>
      <c r="L25" s="36">
        <f>SUM(M25:U25)</f>
        <v>2543400</v>
      </c>
      <c r="M25" s="36">
        <v>1714579.73</v>
      </c>
      <c r="N25" s="36">
        <v>0</v>
      </c>
      <c r="O25" s="36">
        <v>444147.42</v>
      </c>
      <c r="P25" s="36">
        <v>0</v>
      </c>
      <c r="Q25" s="36">
        <v>111036.85</v>
      </c>
      <c r="R25" s="36">
        <v>0</v>
      </c>
      <c r="S25" s="36">
        <v>104076</v>
      </c>
      <c r="T25" s="36">
        <v>169560</v>
      </c>
      <c r="U25" s="36">
        <v>0</v>
      </c>
      <c r="V25" s="36">
        <v>27000</v>
      </c>
      <c r="W25" s="36">
        <v>25200</v>
      </c>
      <c r="X25" s="36">
        <v>100</v>
      </c>
      <c r="Y25" s="32">
        <v>41634</v>
      </c>
    </row>
    <row r="26" spans="1:25" s="9" customFormat="1" ht="47.25" customHeight="1">
      <c r="A26" s="31">
        <v>10</v>
      </c>
      <c r="B26" s="31" t="s">
        <v>36</v>
      </c>
      <c r="C26" s="32">
        <v>41254</v>
      </c>
      <c r="D26" s="33" t="s">
        <v>78</v>
      </c>
      <c r="E26" s="34" t="s">
        <v>77</v>
      </c>
      <c r="F26" s="34" t="s">
        <v>54</v>
      </c>
      <c r="G26" s="35">
        <v>2</v>
      </c>
      <c r="H26" s="36">
        <f>SUM(I26:K26)</f>
        <v>80.5</v>
      </c>
      <c r="I26" s="36">
        <v>66.54</v>
      </c>
      <c r="J26" s="36">
        <v>0</v>
      </c>
      <c r="K26" s="36">
        <v>13.96</v>
      </c>
      <c r="L26" s="36">
        <f>SUM(M26:U26)</f>
        <v>2173500</v>
      </c>
      <c r="M26" s="36">
        <v>1266660.77</v>
      </c>
      <c r="N26" s="36">
        <v>0</v>
      </c>
      <c r="O26" s="36">
        <v>328117.78</v>
      </c>
      <c r="P26" s="36">
        <v>0</v>
      </c>
      <c r="Q26" s="36">
        <v>82029.45</v>
      </c>
      <c r="R26" s="36">
        <v>0</v>
      </c>
      <c r="S26" s="36">
        <v>351792</v>
      </c>
      <c r="T26" s="36">
        <v>144900</v>
      </c>
      <c r="U26" s="36">
        <v>0</v>
      </c>
      <c r="V26" s="36">
        <v>27000</v>
      </c>
      <c r="W26" s="36">
        <v>25200</v>
      </c>
      <c r="X26" s="36">
        <v>100</v>
      </c>
      <c r="Y26" s="32">
        <v>41634</v>
      </c>
    </row>
    <row r="27" spans="1:25" ht="47.25" customHeight="1">
      <c r="A27" s="31">
        <v>11</v>
      </c>
      <c r="B27" s="31" t="s">
        <v>36</v>
      </c>
      <c r="C27" s="32">
        <v>41254</v>
      </c>
      <c r="D27" s="33" t="s">
        <v>79</v>
      </c>
      <c r="E27" s="34" t="s">
        <v>77</v>
      </c>
      <c r="F27" s="34" t="s">
        <v>54</v>
      </c>
      <c r="G27" s="35">
        <v>3</v>
      </c>
      <c r="H27" s="36">
        <f>SUM(I27:K27)</f>
        <v>99.9</v>
      </c>
      <c r="I27" s="36">
        <v>93.53</v>
      </c>
      <c r="J27" s="36">
        <v>0</v>
      </c>
      <c r="K27" s="36">
        <v>6.37</v>
      </c>
      <c r="L27" s="36">
        <f>SUM(M27:U27)</f>
        <v>2697300</v>
      </c>
      <c r="M27" s="36">
        <v>1780444.56</v>
      </c>
      <c r="N27" s="36">
        <v>0</v>
      </c>
      <c r="O27" s="36">
        <v>461209.15</v>
      </c>
      <c r="P27" s="36">
        <v>0</v>
      </c>
      <c r="Q27" s="36">
        <v>115302.29</v>
      </c>
      <c r="R27" s="36">
        <v>0</v>
      </c>
      <c r="S27" s="36">
        <v>160524</v>
      </c>
      <c r="T27" s="36">
        <v>179820</v>
      </c>
      <c r="U27" s="36">
        <v>0</v>
      </c>
      <c r="V27" s="36">
        <v>27000</v>
      </c>
      <c r="W27" s="36">
        <v>25200</v>
      </c>
      <c r="X27" s="36">
        <v>100</v>
      </c>
      <c r="Y27" s="32">
        <v>41634</v>
      </c>
    </row>
    <row r="28" spans="1:25" s="16" customFormat="1" ht="26.25">
      <c r="A28" s="24"/>
      <c r="B28" s="43" t="s">
        <v>80</v>
      </c>
      <c r="C28" s="44"/>
      <c r="D28" s="44"/>
      <c r="E28" s="44"/>
      <c r="F28" s="44"/>
      <c r="G28" s="29">
        <f>SUM(G29:G30)</f>
        <v>39</v>
      </c>
      <c r="H28" s="30">
        <f aca="true" t="shared" si="6" ref="H28:U28">SUM(H29:H30)</f>
        <v>1982</v>
      </c>
      <c r="I28" s="30">
        <f t="shared" si="6"/>
        <v>1821.1599999999999</v>
      </c>
      <c r="J28" s="30">
        <f t="shared" si="6"/>
        <v>0</v>
      </c>
      <c r="K28" s="30">
        <f t="shared" si="6"/>
        <v>160.84</v>
      </c>
      <c r="L28" s="30">
        <f t="shared" si="6"/>
        <v>49845852</v>
      </c>
      <c r="M28" s="30">
        <f t="shared" si="6"/>
        <v>34596285.06</v>
      </c>
      <c r="N28" s="30">
        <f t="shared" si="6"/>
        <v>0</v>
      </c>
      <c r="O28" s="30">
        <f t="shared" si="6"/>
        <v>8961875.91</v>
      </c>
      <c r="P28" s="30">
        <f t="shared" si="6"/>
        <v>0</v>
      </c>
      <c r="Q28" s="30">
        <f t="shared" si="6"/>
        <v>2240468.97</v>
      </c>
      <c r="R28" s="30">
        <f t="shared" si="6"/>
        <v>0</v>
      </c>
      <c r="S28" s="30">
        <f t="shared" si="6"/>
        <v>4047222.06</v>
      </c>
      <c r="T28" s="30">
        <f t="shared" si="6"/>
        <v>0</v>
      </c>
      <c r="U28" s="30">
        <f t="shared" si="6"/>
        <v>0</v>
      </c>
      <c r="V28" s="27" t="s">
        <v>33</v>
      </c>
      <c r="W28" s="27" t="s">
        <v>33</v>
      </c>
      <c r="X28" s="27" t="s">
        <v>33</v>
      </c>
      <c r="Y28" s="28" t="s">
        <v>33</v>
      </c>
    </row>
    <row r="29" spans="1:25" ht="47.25" customHeight="1">
      <c r="A29" s="31">
        <v>12</v>
      </c>
      <c r="B29" s="31" t="s">
        <v>36</v>
      </c>
      <c r="C29" s="32">
        <v>41148</v>
      </c>
      <c r="D29" s="33" t="s">
        <v>81</v>
      </c>
      <c r="E29" s="34" t="s">
        <v>82</v>
      </c>
      <c r="F29" s="34" t="s">
        <v>83</v>
      </c>
      <c r="G29" s="35">
        <v>16</v>
      </c>
      <c r="H29" s="36">
        <f>SUM(I29:K29)</f>
        <v>798</v>
      </c>
      <c r="I29" s="36">
        <v>750.81</v>
      </c>
      <c r="J29" s="36">
        <v>0</v>
      </c>
      <c r="K29" s="36">
        <v>47.19</v>
      </c>
      <c r="L29" s="36">
        <f>SUM(M29:U29)</f>
        <v>20009052</v>
      </c>
      <c r="M29" s="36">
        <v>14221016.83</v>
      </c>
      <c r="N29" s="36">
        <v>0</v>
      </c>
      <c r="O29" s="36">
        <v>3683834.49</v>
      </c>
      <c r="P29" s="36">
        <v>0</v>
      </c>
      <c r="Q29" s="36">
        <v>920958.62</v>
      </c>
      <c r="R29" s="36">
        <v>0</v>
      </c>
      <c r="S29" s="36">
        <v>1183242.06</v>
      </c>
      <c r="T29" s="36">
        <v>0</v>
      </c>
      <c r="U29" s="36">
        <v>0</v>
      </c>
      <c r="V29" s="36">
        <v>25074</v>
      </c>
      <c r="W29" s="36">
        <v>25200</v>
      </c>
      <c r="X29" s="36">
        <v>70</v>
      </c>
      <c r="Y29" s="32">
        <v>41785</v>
      </c>
    </row>
    <row r="30" spans="1:25" ht="47.25" customHeight="1">
      <c r="A30" s="31">
        <v>13</v>
      </c>
      <c r="B30" s="31" t="s">
        <v>36</v>
      </c>
      <c r="C30" s="32">
        <v>41159</v>
      </c>
      <c r="D30" s="33" t="s">
        <v>84</v>
      </c>
      <c r="E30" s="34" t="s">
        <v>82</v>
      </c>
      <c r="F30" s="34" t="s">
        <v>85</v>
      </c>
      <c r="G30" s="35">
        <v>23</v>
      </c>
      <c r="H30" s="36">
        <f>SUM(I30:K30)</f>
        <v>1184</v>
      </c>
      <c r="I30" s="36">
        <v>1070.35</v>
      </c>
      <c r="J30" s="36">
        <v>0</v>
      </c>
      <c r="K30" s="36">
        <v>113.65</v>
      </c>
      <c r="L30" s="36">
        <f>SUM(M30:U30)</f>
        <v>29836800</v>
      </c>
      <c r="M30" s="36">
        <v>20375268.23</v>
      </c>
      <c r="N30" s="36">
        <v>0</v>
      </c>
      <c r="O30" s="36">
        <v>5278041.42</v>
      </c>
      <c r="P30" s="36">
        <v>0</v>
      </c>
      <c r="Q30" s="36">
        <v>1319510.35</v>
      </c>
      <c r="R30" s="36">
        <v>0</v>
      </c>
      <c r="S30" s="36">
        <v>2863980</v>
      </c>
      <c r="T30" s="36">
        <v>0</v>
      </c>
      <c r="U30" s="36">
        <v>0</v>
      </c>
      <c r="V30" s="36">
        <v>25200</v>
      </c>
      <c r="W30" s="36">
        <v>25200</v>
      </c>
      <c r="X30" s="36">
        <v>60</v>
      </c>
      <c r="Y30" s="32">
        <v>41785</v>
      </c>
    </row>
    <row r="31" spans="1:25" ht="21">
      <c r="A31" s="24"/>
      <c r="B31" s="43" t="s">
        <v>86</v>
      </c>
      <c r="C31" s="44"/>
      <c r="D31" s="44"/>
      <c r="E31" s="44"/>
      <c r="F31" s="44"/>
      <c r="G31" s="29">
        <f>SUM(G32:G42)</f>
        <v>11</v>
      </c>
      <c r="H31" s="30">
        <f aca="true" t="shared" si="7" ref="H31:U31">SUM(H32:H42)</f>
        <v>619</v>
      </c>
      <c r="I31" s="30">
        <f t="shared" si="7"/>
        <v>582.52</v>
      </c>
      <c r="J31" s="30">
        <f t="shared" si="7"/>
        <v>0</v>
      </c>
      <c r="K31" s="30">
        <f t="shared" si="7"/>
        <v>36.48</v>
      </c>
      <c r="L31" s="30">
        <f t="shared" si="7"/>
        <v>15598800</v>
      </c>
      <c r="M31" s="30">
        <f t="shared" si="7"/>
        <v>11088897.319999998</v>
      </c>
      <c r="N31" s="30">
        <f t="shared" si="7"/>
        <v>0</v>
      </c>
      <c r="O31" s="30">
        <f t="shared" si="7"/>
        <v>2872485.3399999994</v>
      </c>
      <c r="P31" s="30">
        <f t="shared" si="7"/>
        <v>0</v>
      </c>
      <c r="Q31" s="30">
        <f t="shared" si="7"/>
        <v>718121.3400000001</v>
      </c>
      <c r="R31" s="30">
        <f t="shared" si="7"/>
        <v>0</v>
      </c>
      <c r="S31" s="30">
        <f t="shared" si="7"/>
        <v>919296</v>
      </c>
      <c r="T31" s="30">
        <f t="shared" si="7"/>
        <v>0</v>
      </c>
      <c r="U31" s="30">
        <f t="shared" si="7"/>
        <v>0</v>
      </c>
      <c r="V31" s="27" t="s">
        <v>33</v>
      </c>
      <c r="W31" s="27" t="s">
        <v>33</v>
      </c>
      <c r="X31" s="27" t="s">
        <v>33</v>
      </c>
      <c r="Y31" s="28" t="s">
        <v>33</v>
      </c>
    </row>
    <row r="32" spans="1:25" ht="66" customHeight="1">
      <c r="A32" s="31">
        <v>14</v>
      </c>
      <c r="B32" s="31" t="s">
        <v>36</v>
      </c>
      <c r="C32" s="32">
        <v>41113</v>
      </c>
      <c r="D32" s="33" t="s">
        <v>87</v>
      </c>
      <c r="E32" s="34" t="s">
        <v>88</v>
      </c>
      <c r="F32" s="34" t="s">
        <v>89</v>
      </c>
      <c r="G32" s="35">
        <v>1</v>
      </c>
      <c r="H32" s="36">
        <f aca="true" t="shared" si="8" ref="H32:H42">SUM(I32:K32)</f>
        <v>73.5</v>
      </c>
      <c r="I32" s="36">
        <v>72.62</v>
      </c>
      <c r="J32" s="36">
        <v>0</v>
      </c>
      <c r="K32" s="36">
        <v>0.88</v>
      </c>
      <c r="L32" s="36">
        <f aca="true" t="shared" si="9" ref="L32:L42">SUM(M32:U32)</f>
        <v>1852200</v>
      </c>
      <c r="M32" s="36">
        <v>1382400.13</v>
      </c>
      <c r="N32" s="36">
        <v>0</v>
      </c>
      <c r="O32" s="36">
        <v>358099.1</v>
      </c>
      <c r="P32" s="36">
        <v>0</v>
      </c>
      <c r="Q32" s="36">
        <v>89524.77</v>
      </c>
      <c r="R32" s="36">
        <v>0</v>
      </c>
      <c r="S32" s="36">
        <v>22176</v>
      </c>
      <c r="T32" s="36">
        <v>0</v>
      </c>
      <c r="U32" s="36">
        <v>0</v>
      </c>
      <c r="V32" s="36">
        <v>25200</v>
      </c>
      <c r="W32" s="36">
        <v>25200</v>
      </c>
      <c r="X32" s="36">
        <v>100</v>
      </c>
      <c r="Y32" s="32">
        <v>41415</v>
      </c>
    </row>
    <row r="33" spans="1:25" ht="66" customHeight="1">
      <c r="A33" s="31">
        <v>15</v>
      </c>
      <c r="B33" s="31" t="s">
        <v>36</v>
      </c>
      <c r="C33" s="32">
        <v>41113</v>
      </c>
      <c r="D33" s="33" t="s">
        <v>90</v>
      </c>
      <c r="E33" s="34" t="s">
        <v>88</v>
      </c>
      <c r="F33" s="34" t="s">
        <v>89</v>
      </c>
      <c r="G33" s="35">
        <v>1</v>
      </c>
      <c r="H33" s="36">
        <f t="shared" si="8"/>
        <v>73.5</v>
      </c>
      <c r="I33" s="36">
        <v>72.23</v>
      </c>
      <c r="J33" s="36">
        <v>0</v>
      </c>
      <c r="K33" s="36">
        <v>1.27</v>
      </c>
      <c r="L33" s="36">
        <f t="shared" si="9"/>
        <v>1852200</v>
      </c>
      <c r="M33" s="36">
        <v>1374976.06</v>
      </c>
      <c r="N33" s="36">
        <v>0</v>
      </c>
      <c r="O33" s="36">
        <v>356175.95</v>
      </c>
      <c r="P33" s="36">
        <v>0</v>
      </c>
      <c r="Q33" s="36">
        <v>89043.99</v>
      </c>
      <c r="R33" s="36">
        <v>0</v>
      </c>
      <c r="S33" s="36">
        <v>32004</v>
      </c>
      <c r="T33" s="36">
        <v>0</v>
      </c>
      <c r="U33" s="36">
        <v>0</v>
      </c>
      <c r="V33" s="36">
        <v>25200</v>
      </c>
      <c r="W33" s="36">
        <v>25200</v>
      </c>
      <c r="X33" s="36">
        <v>100</v>
      </c>
      <c r="Y33" s="32">
        <v>41415</v>
      </c>
    </row>
    <row r="34" spans="1:25" ht="66" customHeight="1">
      <c r="A34" s="31">
        <v>16</v>
      </c>
      <c r="B34" s="31" t="s">
        <v>36</v>
      </c>
      <c r="C34" s="32">
        <v>41113</v>
      </c>
      <c r="D34" s="33" t="s">
        <v>91</v>
      </c>
      <c r="E34" s="34" t="s">
        <v>88</v>
      </c>
      <c r="F34" s="34" t="s">
        <v>92</v>
      </c>
      <c r="G34" s="35">
        <v>1</v>
      </c>
      <c r="H34" s="36">
        <f t="shared" si="8"/>
        <v>50</v>
      </c>
      <c r="I34" s="36">
        <v>49.03</v>
      </c>
      <c r="J34" s="36">
        <v>0</v>
      </c>
      <c r="K34" s="36">
        <v>0.97</v>
      </c>
      <c r="L34" s="36">
        <f t="shared" si="9"/>
        <v>1260000</v>
      </c>
      <c r="M34" s="36">
        <v>933339</v>
      </c>
      <c r="N34" s="36">
        <v>0</v>
      </c>
      <c r="O34" s="36">
        <v>241773.6</v>
      </c>
      <c r="P34" s="36">
        <v>0</v>
      </c>
      <c r="Q34" s="36">
        <v>60443.4</v>
      </c>
      <c r="R34" s="36">
        <v>0</v>
      </c>
      <c r="S34" s="36">
        <v>24444</v>
      </c>
      <c r="T34" s="36">
        <v>0</v>
      </c>
      <c r="U34" s="36">
        <v>0</v>
      </c>
      <c r="V34" s="36">
        <v>25200</v>
      </c>
      <c r="W34" s="36">
        <v>25200</v>
      </c>
      <c r="X34" s="36">
        <v>100</v>
      </c>
      <c r="Y34" s="32">
        <v>41415</v>
      </c>
    </row>
    <row r="35" spans="1:25" ht="66" customHeight="1">
      <c r="A35" s="31">
        <v>17</v>
      </c>
      <c r="B35" s="31" t="s">
        <v>36</v>
      </c>
      <c r="C35" s="32">
        <v>41113</v>
      </c>
      <c r="D35" s="33" t="s">
        <v>93</v>
      </c>
      <c r="E35" s="34" t="s">
        <v>88</v>
      </c>
      <c r="F35" s="34" t="s">
        <v>92</v>
      </c>
      <c r="G35" s="35">
        <v>1</v>
      </c>
      <c r="H35" s="36">
        <f t="shared" si="8"/>
        <v>32</v>
      </c>
      <c r="I35" s="36">
        <v>23.49</v>
      </c>
      <c r="J35" s="36">
        <v>0</v>
      </c>
      <c r="K35" s="36">
        <v>8.51</v>
      </c>
      <c r="L35" s="36">
        <f t="shared" si="9"/>
        <v>806400</v>
      </c>
      <c r="M35" s="36">
        <v>447157.52</v>
      </c>
      <c r="N35" s="36">
        <v>0</v>
      </c>
      <c r="O35" s="36">
        <v>115832.38</v>
      </c>
      <c r="P35" s="36">
        <v>0</v>
      </c>
      <c r="Q35" s="36">
        <v>28958.1</v>
      </c>
      <c r="R35" s="36">
        <v>0</v>
      </c>
      <c r="S35" s="36">
        <v>214452</v>
      </c>
      <c r="T35" s="36">
        <v>0</v>
      </c>
      <c r="U35" s="36">
        <v>0</v>
      </c>
      <c r="V35" s="36">
        <v>25200</v>
      </c>
      <c r="W35" s="36">
        <v>25200</v>
      </c>
      <c r="X35" s="36">
        <v>100</v>
      </c>
      <c r="Y35" s="32">
        <v>41415</v>
      </c>
    </row>
    <row r="36" spans="1:25" ht="66" customHeight="1">
      <c r="A36" s="31">
        <v>18</v>
      </c>
      <c r="B36" s="31" t="s">
        <v>36</v>
      </c>
      <c r="C36" s="32">
        <v>41113</v>
      </c>
      <c r="D36" s="33" t="s">
        <v>94</v>
      </c>
      <c r="E36" s="34" t="s">
        <v>88</v>
      </c>
      <c r="F36" s="34" t="s">
        <v>92</v>
      </c>
      <c r="G36" s="35">
        <v>1</v>
      </c>
      <c r="H36" s="36">
        <f t="shared" si="8"/>
        <v>32</v>
      </c>
      <c r="I36" s="36">
        <v>22.93</v>
      </c>
      <c r="J36" s="36">
        <v>0</v>
      </c>
      <c r="K36" s="36">
        <v>9.07</v>
      </c>
      <c r="L36" s="36">
        <f t="shared" si="9"/>
        <v>806400</v>
      </c>
      <c r="M36" s="36">
        <v>436497.31</v>
      </c>
      <c r="N36" s="36">
        <v>0</v>
      </c>
      <c r="O36" s="36">
        <v>113070.95</v>
      </c>
      <c r="P36" s="36">
        <v>0</v>
      </c>
      <c r="Q36" s="36">
        <v>28267.74</v>
      </c>
      <c r="R36" s="36">
        <v>0</v>
      </c>
      <c r="S36" s="36">
        <v>228564</v>
      </c>
      <c r="T36" s="36">
        <v>0</v>
      </c>
      <c r="U36" s="36">
        <v>0</v>
      </c>
      <c r="V36" s="36">
        <v>25200</v>
      </c>
      <c r="W36" s="36">
        <v>25200</v>
      </c>
      <c r="X36" s="36">
        <v>100</v>
      </c>
      <c r="Y36" s="32">
        <v>41415</v>
      </c>
    </row>
    <row r="37" spans="1:25" ht="66" customHeight="1">
      <c r="A37" s="31">
        <v>19</v>
      </c>
      <c r="B37" s="31" t="s">
        <v>36</v>
      </c>
      <c r="C37" s="32">
        <v>41113</v>
      </c>
      <c r="D37" s="33" t="s">
        <v>95</v>
      </c>
      <c r="E37" s="34" t="s">
        <v>88</v>
      </c>
      <c r="F37" s="34" t="s">
        <v>92</v>
      </c>
      <c r="G37" s="35">
        <v>1</v>
      </c>
      <c r="H37" s="36">
        <f t="shared" si="8"/>
        <v>73.5</v>
      </c>
      <c r="I37" s="36">
        <v>73.45</v>
      </c>
      <c r="J37" s="36">
        <v>0</v>
      </c>
      <c r="K37" s="36">
        <v>0.05</v>
      </c>
      <c r="L37" s="36">
        <f t="shared" si="9"/>
        <v>1852200</v>
      </c>
      <c r="M37" s="36">
        <v>1398200.08</v>
      </c>
      <c r="N37" s="36">
        <v>0</v>
      </c>
      <c r="O37" s="36">
        <v>362191.94</v>
      </c>
      <c r="P37" s="36">
        <v>0</v>
      </c>
      <c r="Q37" s="36">
        <v>90547.98</v>
      </c>
      <c r="R37" s="36">
        <v>0</v>
      </c>
      <c r="S37" s="36">
        <v>1260</v>
      </c>
      <c r="T37" s="36">
        <v>0</v>
      </c>
      <c r="U37" s="36">
        <v>0</v>
      </c>
      <c r="V37" s="36">
        <v>25200</v>
      </c>
      <c r="W37" s="36">
        <v>25200</v>
      </c>
      <c r="X37" s="36">
        <v>100</v>
      </c>
      <c r="Y37" s="32">
        <v>41415</v>
      </c>
    </row>
    <row r="38" spans="1:25" ht="66" customHeight="1">
      <c r="A38" s="31">
        <v>20</v>
      </c>
      <c r="B38" s="31" t="s">
        <v>36</v>
      </c>
      <c r="C38" s="32">
        <v>41113</v>
      </c>
      <c r="D38" s="33" t="s">
        <v>96</v>
      </c>
      <c r="E38" s="34" t="s">
        <v>88</v>
      </c>
      <c r="F38" s="34" t="s">
        <v>92</v>
      </c>
      <c r="G38" s="35">
        <v>1</v>
      </c>
      <c r="H38" s="36">
        <f t="shared" si="8"/>
        <v>32</v>
      </c>
      <c r="I38" s="36">
        <v>26.49</v>
      </c>
      <c r="J38" s="36">
        <v>0</v>
      </c>
      <c r="K38" s="36">
        <v>5.51</v>
      </c>
      <c r="L38" s="36">
        <f t="shared" si="9"/>
        <v>806400</v>
      </c>
      <c r="M38" s="36">
        <v>504265.76</v>
      </c>
      <c r="N38" s="36">
        <v>0</v>
      </c>
      <c r="O38" s="36">
        <v>130625.79</v>
      </c>
      <c r="P38" s="36">
        <v>0</v>
      </c>
      <c r="Q38" s="36">
        <v>32656.45</v>
      </c>
      <c r="R38" s="36">
        <v>0</v>
      </c>
      <c r="S38" s="36">
        <v>138852</v>
      </c>
      <c r="T38" s="36">
        <v>0</v>
      </c>
      <c r="U38" s="36">
        <v>0</v>
      </c>
      <c r="V38" s="36">
        <v>25200</v>
      </c>
      <c r="W38" s="36">
        <v>25200</v>
      </c>
      <c r="X38" s="36">
        <v>100</v>
      </c>
      <c r="Y38" s="32">
        <v>41415</v>
      </c>
    </row>
    <row r="39" spans="1:25" ht="66" customHeight="1">
      <c r="A39" s="31">
        <v>21</v>
      </c>
      <c r="B39" s="31" t="s">
        <v>36</v>
      </c>
      <c r="C39" s="32">
        <v>41113</v>
      </c>
      <c r="D39" s="33" t="s">
        <v>97</v>
      </c>
      <c r="E39" s="34" t="s">
        <v>88</v>
      </c>
      <c r="F39" s="34" t="s">
        <v>98</v>
      </c>
      <c r="G39" s="35">
        <v>1</v>
      </c>
      <c r="H39" s="36">
        <f t="shared" si="8"/>
        <v>73.5</v>
      </c>
      <c r="I39" s="36">
        <v>72.5</v>
      </c>
      <c r="J39" s="36">
        <v>0</v>
      </c>
      <c r="K39" s="36">
        <v>1</v>
      </c>
      <c r="L39" s="36">
        <f t="shared" si="9"/>
        <v>1852200.0000000002</v>
      </c>
      <c r="M39" s="36">
        <v>1380115.8</v>
      </c>
      <c r="N39" s="36">
        <v>0</v>
      </c>
      <c r="O39" s="36">
        <v>357507.36</v>
      </c>
      <c r="P39" s="36">
        <v>0</v>
      </c>
      <c r="Q39" s="36">
        <v>89376.84</v>
      </c>
      <c r="R39" s="36">
        <v>0</v>
      </c>
      <c r="S39" s="36">
        <v>25200</v>
      </c>
      <c r="T39" s="36">
        <v>0</v>
      </c>
      <c r="U39" s="36">
        <v>0</v>
      </c>
      <c r="V39" s="36">
        <v>25200</v>
      </c>
      <c r="W39" s="36">
        <v>25200</v>
      </c>
      <c r="X39" s="36">
        <v>100</v>
      </c>
      <c r="Y39" s="32">
        <v>41415</v>
      </c>
    </row>
    <row r="40" spans="1:25" ht="66" customHeight="1">
      <c r="A40" s="31">
        <v>22</v>
      </c>
      <c r="B40" s="31" t="s">
        <v>36</v>
      </c>
      <c r="C40" s="32">
        <v>41113</v>
      </c>
      <c r="D40" s="33" t="s">
        <v>99</v>
      </c>
      <c r="E40" s="34" t="s">
        <v>88</v>
      </c>
      <c r="F40" s="34" t="s">
        <v>98</v>
      </c>
      <c r="G40" s="35">
        <v>1</v>
      </c>
      <c r="H40" s="36">
        <f t="shared" si="8"/>
        <v>73.5</v>
      </c>
      <c r="I40" s="36">
        <v>73.01</v>
      </c>
      <c r="J40" s="36">
        <v>0</v>
      </c>
      <c r="K40" s="36">
        <v>0.49</v>
      </c>
      <c r="L40" s="36">
        <f t="shared" si="9"/>
        <v>1852200</v>
      </c>
      <c r="M40" s="36">
        <v>1389824.2</v>
      </c>
      <c r="N40" s="36">
        <v>0</v>
      </c>
      <c r="O40" s="36">
        <v>360022.24</v>
      </c>
      <c r="P40" s="36">
        <v>0</v>
      </c>
      <c r="Q40" s="36">
        <v>90005.56</v>
      </c>
      <c r="R40" s="36">
        <v>0</v>
      </c>
      <c r="S40" s="36">
        <v>12348</v>
      </c>
      <c r="T40" s="36">
        <v>0</v>
      </c>
      <c r="U40" s="36">
        <v>0</v>
      </c>
      <c r="V40" s="36">
        <v>25200</v>
      </c>
      <c r="W40" s="36">
        <v>25200</v>
      </c>
      <c r="X40" s="36">
        <v>100</v>
      </c>
      <c r="Y40" s="32">
        <v>41415</v>
      </c>
    </row>
    <row r="41" spans="1:25" ht="66" customHeight="1">
      <c r="A41" s="31">
        <v>23</v>
      </c>
      <c r="B41" s="31" t="s">
        <v>36</v>
      </c>
      <c r="C41" s="32">
        <v>41113</v>
      </c>
      <c r="D41" s="33" t="s">
        <v>100</v>
      </c>
      <c r="E41" s="34" t="s">
        <v>88</v>
      </c>
      <c r="F41" s="34" t="s">
        <v>98</v>
      </c>
      <c r="G41" s="35">
        <v>1</v>
      </c>
      <c r="H41" s="36">
        <f t="shared" si="8"/>
        <v>73.5</v>
      </c>
      <c r="I41" s="36">
        <v>73.21</v>
      </c>
      <c r="J41" s="36">
        <v>0</v>
      </c>
      <c r="K41" s="36">
        <v>0.29</v>
      </c>
      <c r="L41" s="36">
        <f t="shared" si="9"/>
        <v>1852200</v>
      </c>
      <c r="M41" s="36">
        <v>1393631.42</v>
      </c>
      <c r="N41" s="36">
        <v>0</v>
      </c>
      <c r="O41" s="36">
        <v>361008.47</v>
      </c>
      <c r="P41" s="36">
        <v>0</v>
      </c>
      <c r="Q41" s="36">
        <v>90252.11</v>
      </c>
      <c r="R41" s="36">
        <v>0</v>
      </c>
      <c r="S41" s="36">
        <v>7308</v>
      </c>
      <c r="T41" s="36">
        <v>0</v>
      </c>
      <c r="U41" s="36">
        <v>0</v>
      </c>
      <c r="V41" s="36">
        <v>25200</v>
      </c>
      <c r="W41" s="36">
        <v>25200</v>
      </c>
      <c r="X41" s="36">
        <v>100</v>
      </c>
      <c r="Y41" s="32">
        <v>41415</v>
      </c>
    </row>
    <row r="42" spans="1:25" ht="66" customHeight="1">
      <c r="A42" s="31">
        <v>24</v>
      </c>
      <c r="B42" s="31" t="s">
        <v>36</v>
      </c>
      <c r="C42" s="32">
        <v>41113</v>
      </c>
      <c r="D42" s="33" t="s">
        <v>101</v>
      </c>
      <c r="E42" s="34" t="s">
        <v>88</v>
      </c>
      <c r="F42" s="34" t="s">
        <v>98</v>
      </c>
      <c r="G42" s="35">
        <v>1</v>
      </c>
      <c r="H42" s="36">
        <f t="shared" si="8"/>
        <v>32</v>
      </c>
      <c r="I42" s="36">
        <v>23.56</v>
      </c>
      <c r="J42" s="36">
        <v>0</v>
      </c>
      <c r="K42" s="36">
        <v>8.44</v>
      </c>
      <c r="L42" s="36">
        <f t="shared" si="9"/>
        <v>806400</v>
      </c>
      <c r="M42" s="36">
        <v>448490.04</v>
      </c>
      <c r="N42" s="36">
        <v>0</v>
      </c>
      <c r="O42" s="36">
        <v>116177.56</v>
      </c>
      <c r="P42" s="36">
        <v>0</v>
      </c>
      <c r="Q42" s="36">
        <v>29044.4</v>
      </c>
      <c r="R42" s="36">
        <v>0</v>
      </c>
      <c r="S42" s="36">
        <v>212688</v>
      </c>
      <c r="T42" s="36">
        <v>0</v>
      </c>
      <c r="U42" s="36">
        <v>0</v>
      </c>
      <c r="V42" s="36">
        <v>25200</v>
      </c>
      <c r="W42" s="36">
        <v>25200</v>
      </c>
      <c r="X42" s="36">
        <v>100</v>
      </c>
      <c r="Y42" s="32">
        <v>41415</v>
      </c>
    </row>
    <row r="43" spans="1:25" ht="21">
      <c r="A43" s="24"/>
      <c r="B43" s="43" t="s">
        <v>102</v>
      </c>
      <c r="C43" s="44"/>
      <c r="D43" s="44"/>
      <c r="E43" s="44"/>
      <c r="F43" s="44"/>
      <c r="G43" s="29">
        <f>SUM(G44:G46)</f>
        <v>57</v>
      </c>
      <c r="H43" s="30">
        <f aca="true" t="shared" si="10" ref="H43:U43">SUM(H44:H46)</f>
        <v>3028</v>
      </c>
      <c r="I43" s="30">
        <f t="shared" si="10"/>
        <v>2974.92</v>
      </c>
      <c r="J43" s="30">
        <f t="shared" si="10"/>
        <v>0</v>
      </c>
      <c r="K43" s="30">
        <f t="shared" si="10"/>
        <v>53.08</v>
      </c>
      <c r="L43" s="30">
        <f t="shared" si="10"/>
        <v>75924072</v>
      </c>
      <c r="M43" s="30">
        <f t="shared" si="10"/>
        <v>56347661.04</v>
      </c>
      <c r="N43" s="30">
        <f t="shared" si="10"/>
        <v>0</v>
      </c>
      <c r="O43" s="30">
        <f t="shared" si="10"/>
        <v>14596386.43</v>
      </c>
      <c r="P43" s="30">
        <f t="shared" si="10"/>
        <v>0</v>
      </c>
      <c r="Q43" s="30">
        <f t="shared" si="10"/>
        <v>3649096.6100000003</v>
      </c>
      <c r="R43" s="30">
        <f t="shared" si="10"/>
        <v>0</v>
      </c>
      <c r="S43" s="30">
        <f t="shared" si="10"/>
        <v>1330927.92</v>
      </c>
      <c r="T43" s="30">
        <f t="shared" si="10"/>
        <v>0</v>
      </c>
      <c r="U43" s="30">
        <f t="shared" si="10"/>
        <v>0</v>
      </c>
      <c r="V43" s="27" t="s">
        <v>33</v>
      </c>
      <c r="W43" s="27" t="s">
        <v>33</v>
      </c>
      <c r="X43" s="27" t="s">
        <v>33</v>
      </c>
      <c r="Y43" s="28" t="s">
        <v>33</v>
      </c>
    </row>
    <row r="44" spans="1:25" ht="47.25" customHeight="1">
      <c r="A44" s="31">
        <v>25</v>
      </c>
      <c r="B44" s="31" t="s">
        <v>36</v>
      </c>
      <c r="C44" s="32">
        <v>41122</v>
      </c>
      <c r="D44" s="34" t="s">
        <v>103</v>
      </c>
      <c r="E44" s="34" t="s">
        <v>56</v>
      </c>
      <c r="F44" s="34" t="s">
        <v>60</v>
      </c>
      <c r="G44" s="35">
        <v>12</v>
      </c>
      <c r="H44" s="36">
        <f>SUM(I44:K44)</f>
        <v>652</v>
      </c>
      <c r="I44" s="36">
        <v>638.41</v>
      </c>
      <c r="J44" s="36">
        <v>0</v>
      </c>
      <c r="K44" s="36">
        <v>13.59</v>
      </c>
      <c r="L44" s="36">
        <f>SUM(M44:U44)</f>
        <v>16348248</v>
      </c>
      <c r="M44" s="36">
        <v>12092059.71</v>
      </c>
      <c r="N44" s="36">
        <v>0</v>
      </c>
      <c r="O44" s="36">
        <v>3132346.1</v>
      </c>
      <c r="P44" s="36">
        <v>0</v>
      </c>
      <c r="Q44" s="36">
        <v>783086.53</v>
      </c>
      <c r="R44" s="36">
        <v>0</v>
      </c>
      <c r="S44" s="36">
        <v>340755.66</v>
      </c>
      <c r="T44" s="36">
        <v>0</v>
      </c>
      <c r="U44" s="36">
        <v>0</v>
      </c>
      <c r="V44" s="36">
        <v>25074</v>
      </c>
      <c r="W44" s="36">
        <v>25200</v>
      </c>
      <c r="X44" s="36">
        <v>100</v>
      </c>
      <c r="Y44" s="32">
        <v>41362</v>
      </c>
    </row>
    <row r="45" spans="1:25" ht="47.25" customHeight="1">
      <c r="A45" s="31">
        <v>26</v>
      </c>
      <c r="B45" s="31" t="s">
        <v>36</v>
      </c>
      <c r="C45" s="32">
        <v>41117</v>
      </c>
      <c r="D45" s="34" t="s">
        <v>104</v>
      </c>
      <c r="E45" s="34" t="s">
        <v>56</v>
      </c>
      <c r="F45" s="34" t="s">
        <v>105</v>
      </c>
      <c r="G45" s="35">
        <v>18</v>
      </c>
      <c r="H45" s="36">
        <f>SUM(I45:K45)</f>
        <v>1080</v>
      </c>
      <c r="I45" s="36">
        <v>1064.06</v>
      </c>
      <c r="J45" s="36">
        <v>0</v>
      </c>
      <c r="K45" s="36">
        <v>15.94</v>
      </c>
      <c r="L45" s="36">
        <f>SUM(M45:U45)</f>
        <v>27079919.999999996</v>
      </c>
      <c r="M45" s="36">
        <v>20154253.63</v>
      </c>
      <c r="N45" s="36">
        <v>0</v>
      </c>
      <c r="O45" s="36">
        <v>5220789.45</v>
      </c>
      <c r="P45" s="36">
        <v>0</v>
      </c>
      <c r="Q45" s="36">
        <v>1305197.36</v>
      </c>
      <c r="R45" s="36">
        <v>0</v>
      </c>
      <c r="S45" s="36">
        <v>399679.56</v>
      </c>
      <c r="T45" s="36">
        <v>0</v>
      </c>
      <c r="U45" s="36">
        <v>0</v>
      </c>
      <c r="V45" s="36">
        <v>25074</v>
      </c>
      <c r="W45" s="36">
        <v>25200</v>
      </c>
      <c r="X45" s="36">
        <v>80</v>
      </c>
      <c r="Y45" s="32">
        <v>41759</v>
      </c>
    </row>
    <row r="46" spans="1:25" ht="47.25" customHeight="1">
      <c r="A46" s="31">
        <v>27</v>
      </c>
      <c r="B46" s="31" t="s">
        <v>36</v>
      </c>
      <c r="C46" s="32">
        <v>41117</v>
      </c>
      <c r="D46" s="34" t="s">
        <v>106</v>
      </c>
      <c r="E46" s="34" t="s">
        <v>56</v>
      </c>
      <c r="F46" s="34" t="s">
        <v>107</v>
      </c>
      <c r="G46" s="35">
        <v>27</v>
      </c>
      <c r="H46" s="36">
        <f>SUM(I46:K46)</f>
        <v>1296</v>
      </c>
      <c r="I46" s="36">
        <v>1272.45</v>
      </c>
      <c r="J46" s="36">
        <v>0</v>
      </c>
      <c r="K46" s="36">
        <v>23.55</v>
      </c>
      <c r="L46" s="36">
        <f>SUM(M46:U46)</f>
        <v>32495903.999999996</v>
      </c>
      <c r="M46" s="36">
        <v>24101347.7</v>
      </c>
      <c r="N46" s="36">
        <v>0</v>
      </c>
      <c r="O46" s="36">
        <v>6243250.88</v>
      </c>
      <c r="P46" s="36">
        <v>0</v>
      </c>
      <c r="Q46" s="36">
        <v>1560812.72</v>
      </c>
      <c r="R46" s="36">
        <v>0</v>
      </c>
      <c r="S46" s="36">
        <v>590492.7</v>
      </c>
      <c r="T46" s="36">
        <v>0</v>
      </c>
      <c r="U46" s="36">
        <v>0</v>
      </c>
      <c r="V46" s="36">
        <v>25074</v>
      </c>
      <c r="W46" s="36">
        <v>25200</v>
      </c>
      <c r="X46" s="36">
        <v>80</v>
      </c>
      <c r="Y46" s="32">
        <v>41759</v>
      </c>
    </row>
    <row r="47" spans="1:25" ht="25.5">
      <c r="A47" s="69" t="s">
        <v>34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1"/>
    </row>
    <row r="48" spans="1:25" ht="21">
      <c r="A48" s="24"/>
      <c r="B48" s="75" t="s">
        <v>35</v>
      </c>
      <c r="C48" s="76"/>
      <c r="D48" s="76"/>
      <c r="E48" s="76"/>
      <c r="F48" s="77"/>
      <c r="G48" s="25">
        <f aca="true" t="shared" si="11" ref="G48:T48">IF(ISERROR(0+G49+G51+G53),0,0+G49+G51+G53)</f>
        <v>35</v>
      </c>
      <c r="H48" s="26">
        <f t="shared" si="11"/>
        <v>1338.5</v>
      </c>
      <c r="I48" s="26">
        <f t="shared" si="11"/>
        <v>1157.49</v>
      </c>
      <c r="J48" s="26">
        <f t="shared" si="11"/>
        <v>0</v>
      </c>
      <c r="K48" s="26">
        <f t="shared" si="11"/>
        <v>181.01</v>
      </c>
      <c r="L48" s="26">
        <f t="shared" si="11"/>
        <v>33867468</v>
      </c>
      <c r="M48" s="26">
        <f t="shared" si="11"/>
        <v>21997897.02</v>
      </c>
      <c r="N48" s="26">
        <f t="shared" si="11"/>
        <v>0</v>
      </c>
      <c r="O48" s="26">
        <f t="shared" si="11"/>
        <v>5698369.73</v>
      </c>
      <c r="P48" s="26">
        <f t="shared" si="11"/>
        <v>0</v>
      </c>
      <c r="Q48" s="26">
        <f t="shared" si="11"/>
        <v>1424592.4300000002</v>
      </c>
      <c r="R48" s="26">
        <f>IF(ISERROR(0+R49+R51+R53),0,0+R49+R51+R53)</f>
        <v>0</v>
      </c>
      <c r="S48" s="26">
        <f t="shared" si="11"/>
        <v>4554908.82</v>
      </c>
      <c r="T48" s="26">
        <f t="shared" si="11"/>
        <v>191700</v>
      </c>
      <c r="U48" s="26">
        <f>IF(ISERROR(0+U49+U51+U53),0,0+U49+U51+U53)</f>
        <v>0</v>
      </c>
      <c r="V48" s="27" t="s">
        <v>33</v>
      </c>
      <c r="W48" s="27" t="s">
        <v>33</v>
      </c>
      <c r="X48" s="27" t="s">
        <v>33</v>
      </c>
      <c r="Y48" s="28" t="s">
        <v>33</v>
      </c>
    </row>
    <row r="49" spans="1:25" ht="21">
      <c r="A49" s="24"/>
      <c r="B49" s="75" t="s">
        <v>51</v>
      </c>
      <c r="C49" s="76"/>
      <c r="D49" s="76"/>
      <c r="E49" s="76"/>
      <c r="F49" s="77"/>
      <c r="G49" s="29">
        <f aca="true" t="shared" si="12" ref="G49:N49">SUM(G50:G50)</f>
        <v>3</v>
      </c>
      <c r="H49" s="30">
        <f t="shared" si="12"/>
        <v>106.5</v>
      </c>
      <c r="I49" s="30">
        <f t="shared" si="12"/>
        <v>85.16</v>
      </c>
      <c r="J49" s="30">
        <f t="shared" si="12"/>
        <v>0</v>
      </c>
      <c r="K49" s="30">
        <f t="shared" si="12"/>
        <v>21.34</v>
      </c>
      <c r="L49" s="30">
        <f t="shared" si="12"/>
        <v>2875500</v>
      </c>
      <c r="M49" s="30">
        <f t="shared" si="12"/>
        <v>1621112.57</v>
      </c>
      <c r="N49" s="30">
        <f t="shared" si="12"/>
        <v>0</v>
      </c>
      <c r="O49" s="30">
        <v>419935.54</v>
      </c>
      <c r="P49" s="30">
        <f>SUM(P50:P50)</f>
        <v>0</v>
      </c>
      <c r="Q49" s="30">
        <v>104983.89</v>
      </c>
      <c r="R49" s="30">
        <f>SUM(R50:R50)</f>
        <v>0</v>
      </c>
      <c r="S49" s="30">
        <f>SUM(S50:S50)</f>
        <v>537768</v>
      </c>
      <c r="T49" s="30">
        <f>SUM(T50:T50)</f>
        <v>191700</v>
      </c>
      <c r="U49" s="30">
        <f>SUM(U50:U50)</f>
        <v>0</v>
      </c>
      <c r="V49" s="27" t="s">
        <v>33</v>
      </c>
      <c r="W49" s="27" t="s">
        <v>33</v>
      </c>
      <c r="X49" s="27" t="s">
        <v>33</v>
      </c>
      <c r="Y49" s="28" t="s">
        <v>33</v>
      </c>
    </row>
    <row r="50" spans="1:25" ht="48.75" customHeight="1">
      <c r="A50" s="31">
        <v>1</v>
      </c>
      <c r="B50" s="31" t="s">
        <v>36</v>
      </c>
      <c r="C50" s="32">
        <v>41239</v>
      </c>
      <c r="D50" s="33" t="s">
        <v>37</v>
      </c>
      <c r="E50" s="34" t="s">
        <v>45</v>
      </c>
      <c r="F50" s="34" t="s">
        <v>54</v>
      </c>
      <c r="G50" s="35">
        <v>3</v>
      </c>
      <c r="H50" s="36">
        <f>SUM(I50:K50)</f>
        <v>106.5</v>
      </c>
      <c r="I50" s="36">
        <v>85.16</v>
      </c>
      <c r="J50" s="36">
        <v>0</v>
      </c>
      <c r="K50" s="36">
        <v>21.34</v>
      </c>
      <c r="L50" s="36">
        <f>SUM(M50:T50)</f>
        <v>2875500</v>
      </c>
      <c r="M50" s="36">
        <v>1621112.57</v>
      </c>
      <c r="N50" s="36">
        <v>0</v>
      </c>
      <c r="O50" s="37">
        <v>419935.54</v>
      </c>
      <c r="P50" s="37">
        <f>SUM(P51:P51)</f>
        <v>0</v>
      </c>
      <c r="Q50" s="37">
        <v>104983.89</v>
      </c>
      <c r="R50" s="36">
        <v>0</v>
      </c>
      <c r="S50" s="36">
        <v>537768</v>
      </c>
      <c r="T50" s="36">
        <v>191700</v>
      </c>
      <c r="U50" s="36">
        <v>0</v>
      </c>
      <c r="V50" s="36">
        <v>27000</v>
      </c>
      <c r="W50" s="36">
        <v>25200</v>
      </c>
      <c r="X50" s="36">
        <v>100</v>
      </c>
      <c r="Y50" s="32">
        <v>41634</v>
      </c>
    </row>
    <row r="51" spans="1:25" ht="21">
      <c r="A51" s="24"/>
      <c r="B51" s="75" t="s">
        <v>52</v>
      </c>
      <c r="C51" s="76"/>
      <c r="D51" s="76"/>
      <c r="E51" s="76"/>
      <c r="F51" s="77"/>
      <c r="G51" s="29">
        <f aca="true" t="shared" si="13" ref="G51:N51">SUM(G52:G52)</f>
        <v>11</v>
      </c>
      <c r="H51" s="30">
        <f t="shared" si="13"/>
        <v>432</v>
      </c>
      <c r="I51" s="30">
        <f t="shared" si="13"/>
        <v>380.07</v>
      </c>
      <c r="J51" s="30">
        <f t="shared" si="13"/>
        <v>0</v>
      </c>
      <c r="K51" s="30">
        <f t="shared" si="13"/>
        <v>51.93</v>
      </c>
      <c r="L51" s="30">
        <f t="shared" si="13"/>
        <v>10831968</v>
      </c>
      <c r="M51" s="30">
        <f t="shared" si="13"/>
        <v>7198867.71</v>
      </c>
      <c r="N51" s="30">
        <f t="shared" si="13"/>
        <v>0</v>
      </c>
      <c r="O51" s="30">
        <v>1864805.98</v>
      </c>
      <c r="P51" s="30">
        <f>SUM(P52:P52)</f>
        <v>0</v>
      </c>
      <c r="Q51" s="30">
        <v>466201.49</v>
      </c>
      <c r="R51" s="30">
        <f>SUM(R52:R52)</f>
        <v>0</v>
      </c>
      <c r="S51" s="30">
        <f>SUM(S52:S52)</f>
        <v>1302092.82</v>
      </c>
      <c r="T51" s="30">
        <f>SUM(T52:T52)</f>
        <v>0</v>
      </c>
      <c r="U51" s="30">
        <f>SUM(U52:U52)</f>
        <v>0</v>
      </c>
      <c r="V51" s="27" t="s">
        <v>33</v>
      </c>
      <c r="W51" s="27" t="s">
        <v>33</v>
      </c>
      <c r="X51" s="27" t="s">
        <v>33</v>
      </c>
      <c r="Y51" s="28" t="s">
        <v>33</v>
      </c>
    </row>
    <row r="52" spans="1:25" ht="47.25" customHeight="1">
      <c r="A52" s="31">
        <v>2</v>
      </c>
      <c r="B52" s="31" t="s">
        <v>36</v>
      </c>
      <c r="C52" s="32">
        <v>41155</v>
      </c>
      <c r="D52" s="34" t="s">
        <v>38</v>
      </c>
      <c r="E52" s="34" t="s">
        <v>56</v>
      </c>
      <c r="F52" s="34" t="s">
        <v>60</v>
      </c>
      <c r="G52" s="35">
        <v>11</v>
      </c>
      <c r="H52" s="36">
        <f>SUM(I52:K52)</f>
        <v>432</v>
      </c>
      <c r="I52" s="36">
        <v>380.07</v>
      </c>
      <c r="J52" s="36">
        <v>0</v>
      </c>
      <c r="K52" s="36">
        <v>51.93</v>
      </c>
      <c r="L52" s="36">
        <f>SUM(M52:T52)</f>
        <v>10831968</v>
      </c>
      <c r="M52" s="36">
        <v>7198867.71</v>
      </c>
      <c r="N52" s="36">
        <v>0</v>
      </c>
      <c r="O52" s="37">
        <v>1864805.98</v>
      </c>
      <c r="P52" s="37">
        <f>SUM(P53:P53)</f>
        <v>0</v>
      </c>
      <c r="Q52" s="37">
        <v>466201.49</v>
      </c>
      <c r="R52" s="36">
        <v>0</v>
      </c>
      <c r="S52" s="36">
        <v>1302092.82</v>
      </c>
      <c r="T52" s="36">
        <v>0</v>
      </c>
      <c r="U52" s="36">
        <v>0</v>
      </c>
      <c r="V52" s="36">
        <v>25074</v>
      </c>
      <c r="W52" s="36">
        <v>25200</v>
      </c>
      <c r="X52" s="36">
        <v>100</v>
      </c>
      <c r="Y52" s="32">
        <v>41362</v>
      </c>
    </row>
    <row r="53" spans="1:25" ht="21">
      <c r="A53" s="24"/>
      <c r="B53" s="75" t="s">
        <v>53</v>
      </c>
      <c r="C53" s="76"/>
      <c r="D53" s="76"/>
      <c r="E53" s="76"/>
      <c r="F53" s="77"/>
      <c r="G53" s="29">
        <f>SUM(G54:G55)</f>
        <v>21</v>
      </c>
      <c r="H53" s="30">
        <f aca="true" t="shared" si="14" ref="H53:T53">SUM(H54:H55)</f>
        <v>800</v>
      </c>
      <c r="I53" s="30">
        <f t="shared" si="14"/>
        <v>692.26</v>
      </c>
      <c r="J53" s="30">
        <f t="shared" si="14"/>
        <v>0</v>
      </c>
      <c r="K53" s="30">
        <f t="shared" si="14"/>
        <v>107.74</v>
      </c>
      <c r="L53" s="30">
        <f t="shared" si="14"/>
        <v>20160000</v>
      </c>
      <c r="M53" s="30">
        <f t="shared" si="14"/>
        <v>13177916.74</v>
      </c>
      <c r="N53" s="30">
        <f t="shared" si="14"/>
        <v>0</v>
      </c>
      <c r="O53" s="30">
        <v>3413628.21</v>
      </c>
      <c r="P53" s="30">
        <f t="shared" si="14"/>
        <v>0</v>
      </c>
      <c r="Q53" s="30">
        <v>853407.05</v>
      </c>
      <c r="R53" s="30">
        <f>SUM(R54:R55)</f>
        <v>0</v>
      </c>
      <c r="S53" s="30">
        <f t="shared" si="14"/>
        <v>2715048</v>
      </c>
      <c r="T53" s="30">
        <f t="shared" si="14"/>
        <v>0</v>
      </c>
      <c r="U53" s="30">
        <f>SUM(U54:U55)</f>
        <v>0</v>
      </c>
      <c r="V53" s="27" t="s">
        <v>33</v>
      </c>
      <c r="W53" s="27" t="s">
        <v>33</v>
      </c>
      <c r="X53" s="27" t="s">
        <v>33</v>
      </c>
      <c r="Y53" s="28" t="s">
        <v>33</v>
      </c>
    </row>
    <row r="54" spans="1:25" ht="87.75" customHeight="1">
      <c r="A54" s="31">
        <v>3</v>
      </c>
      <c r="B54" s="31" t="s">
        <v>36</v>
      </c>
      <c r="C54" s="32">
        <v>41226</v>
      </c>
      <c r="D54" s="33" t="s">
        <v>39</v>
      </c>
      <c r="E54" s="31" t="s">
        <v>57</v>
      </c>
      <c r="F54" s="34" t="s">
        <v>55</v>
      </c>
      <c r="G54" s="35">
        <v>3</v>
      </c>
      <c r="H54" s="36">
        <f>SUM(I54:K54)</f>
        <v>117</v>
      </c>
      <c r="I54" s="36">
        <v>103.4</v>
      </c>
      <c r="J54" s="36">
        <v>0</v>
      </c>
      <c r="K54" s="36">
        <v>13.6</v>
      </c>
      <c r="L54" s="36">
        <f>SUM(M54:T54)</f>
        <v>2948400</v>
      </c>
      <c r="M54" s="36">
        <v>1968330.67</v>
      </c>
      <c r="N54" s="36">
        <v>0</v>
      </c>
      <c r="O54" s="36">
        <v>509879.46</v>
      </c>
      <c r="P54" s="36">
        <v>0</v>
      </c>
      <c r="Q54" s="36">
        <v>127469.87</v>
      </c>
      <c r="R54" s="36">
        <v>0</v>
      </c>
      <c r="S54" s="36">
        <v>342720</v>
      </c>
      <c r="T54" s="36">
        <v>0</v>
      </c>
      <c r="U54" s="36">
        <v>0</v>
      </c>
      <c r="V54" s="36">
        <v>25200</v>
      </c>
      <c r="W54" s="36">
        <v>25200</v>
      </c>
      <c r="X54" s="36">
        <v>100</v>
      </c>
      <c r="Y54" s="32">
        <v>41591</v>
      </c>
    </row>
    <row r="55" spans="1:25" ht="81">
      <c r="A55" s="31">
        <v>4</v>
      </c>
      <c r="B55" s="31" t="s">
        <v>36</v>
      </c>
      <c r="C55" s="32">
        <v>41225</v>
      </c>
      <c r="D55" s="33" t="s">
        <v>40</v>
      </c>
      <c r="E55" s="31" t="s">
        <v>57</v>
      </c>
      <c r="F55" s="34" t="s">
        <v>55</v>
      </c>
      <c r="G55" s="35">
        <v>18</v>
      </c>
      <c r="H55" s="36">
        <f>SUM(I55:K55)</f>
        <v>683</v>
      </c>
      <c r="I55" s="36">
        <v>588.86</v>
      </c>
      <c r="J55" s="36">
        <v>0</v>
      </c>
      <c r="K55" s="36">
        <v>94.14</v>
      </c>
      <c r="L55" s="36">
        <f>SUM(M55:T55)</f>
        <v>17211600</v>
      </c>
      <c r="M55" s="36">
        <v>11209586.07</v>
      </c>
      <c r="N55" s="36">
        <v>0</v>
      </c>
      <c r="O55" s="36">
        <v>2903748.75</v>
      </c>
      <c r="P55" s="36">
        <v>0</v>
      </c>
      <c r="Q55" s="36">
        <v>725937.18</v>
      </c>
      <c r="R55" s="36">
        <v>0</v>
      </c>
      <c r="S55" s="36">
        <v>2372328</v>
      </c>
      <c r="T55" s="36">
        <v>0</v>
      </c>
      <c r="U55" s="36">
        <v>0</v>
      </c>
      <c r="V55" s="36">
        <v>25200</v>
      </c>
      <c r="W55" s="36">
        <v>25200</v>
      </c>
      <c r="X55" s="36">
        <v>100</v>
      </c>
      <c r="Y55" s="32">
        <v>41591</v>
      </c>
    </row>
    <row r="56" spans="7:24" ht="15">
      <c r="G56" s="3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7:24" ht="15">
      <c r="G57" s="3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spans="7:24" ht="15">
      <c r="G58" s="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spans="7:24" ht="15">
      <c r="G59" s="3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spans="1:25" ht="15">
      <c r="A60" s="6"/>
      <c r="B60" s="10"/>
      <c r="C60" s="11"/>
      <c r="D60" s="11"/>
      <c r="E60" s="11"/>
      <c r="F60" s="11"/>
      <c r="G60" s="12"/>
      <c r="H60" s="13"/>
      <c r="I60" s="13"/>
      <c r="J60" s="13"/>
      <c r="K60" s="13"/>
      <c r="L60" s="7"/>
      <c r="M60" s="7"/>
      <c r="N60" s="8"/>
      <c r="O60" s="7"/>
      <c r="P60" s="7"/>
      <c r="Q60" s="7"/>
      <c r="R60" s="7"/>
      <c r="S60" s="7"/>
      <c r="T60" s="7"/>
      <c r="U60" s="7"/>
      <c r="V60" s="7"/>
      <c r="W60" s="14"/>
      <c r="X60" s="14"/>
      <c r="Y60" s="15"/>
    </row>
    <row r="62" spans="1:25" ht="35.25">
      <c r="A62" s="72" t="s">
        <v>47</v>
      </c>
      <c r="B62" s="72"/>
      <c r="C62" s="72"/>
      <c r="D62" s="72"/>
      <c r="E62" s="72"/>
      <c r="F62" s="72"/>
      <c r="G62" s="72"/>
      <c r="H62" s="72"/>
      <c r="I62" s="72"/>
      <c r="J62" s="16"/>
      <c r="K62" s="16"/>
      <c r="L62" s="16"/>
      <c r="M62" s="17"/>
      <c r="N62" s="17"/>
      <c r="O62" s="17"/>
      <c r="P62" s="18"/>
      <c r="Q62" s="19"/>
      <c r="R62" s="19"/>
      <c r="S62" s="19"/>
      <c r="T62" s="19"/>
      <c r="U62" s="19"/>
      <c r="V62" s="73" t="s">
        <v>44</v>
      </c>
      <c r="W62" s="73"/>
      <c r="X62" s="73"/>
      <c r="Y62" s="73"/>
    </row>
    <row r="63" spans="1:25" ht="20.25">
      <c r="A63" s="20"/>
      <c r="B63" s="20"/>
      <c r="C63" s="20"/>
      <c r="D63" s="20"/>
      <c r="E63" s="20"/>
      <c r="N63" s="60" t="s">
        <v>41</v>
      </c>
      <c r="O63" s="60"/>
      <c r="T63" s="74" t="s">
        <v>43</v>
      </c>
      <c r="U63" s="74"/>
      <c r="V63" s="74"/>
      <c r="W63" s="74"/>
      <c r="X63" s="74"/>
      <c r="Y63" s="74"/>
    </row>
    <row r="64" ht="15">
      <c r="A64"/>
    </row>
  </sheetData>
  <sheetProtection/>
  <mergeCells count="48">
    <mergeCell ref="Y6:Y9"/>
    <mergeCell ref="V62:Y62"/>
    <mergeCell ref="T63:Y63"/>
    <mergeCell ref="B49:F49"/>
    <mergeCell ref="B51:F51"/>
    <mergeCell ref="B53:F53"/>
    <mergeCell ref="V6:V9"/>
    <mergeCell ref="W6:W9"/>
    <mergeCell ref="B48:F48"/>
    <mergeCell ref="M8:N8"/>
    <mergeCell ref="O8:P8"/>
    <mergeCell ref="S8:T8"/>
    <mergeCell ref="E8:E10"/>
    <mergeCell ref="A4:F4"/>
    <mergeCell ref="A62:I62"/>
    <mergeCell ref="B6:D7"/>
    <mergeCell ref="E6:F7"/>
    <mergeCell ref="H6:K6"/>
    <mergeCell ref="I7:K7"/>
    <mergeCell ref="H7:H9"/>
    <mergeCell ref="L7:L9"/>
    <mergeCell ref="F8:F10"/>
    <mergeCell ref="G6:G9"/>
    <mergeCell ref="N63:O63"/>
    <mergeCell ref="W1:Y1"/>
    <mergeCell ref="A2:Y2"/>
    <mergeCell ref="A3:E3"/>
    <mergeCell ref="A6:A10"/>
    <mergeCell ref="F3:H3"/>
    <mergeCell ref="A47:Y47"/>
    <mergeCell ref="Q8:R8"/>
    <mergeCell ref="L6:U6"/>
    <mergeCell ref="M7:U7"/>
    <mergeCell ref="U8:U9"/>
    <mergeCell ref="X6:X9"/>
    <mergeCell ref="B8:B10"/>
    <mergeCell ref="C8:C10"/>
    <mergeCell ref="D8:D10"/>
    <mergeCell ref="I8:I9"/>
    <mergeCell ref="J8:K8"/>
    <mergeCell ref="B43:F43"/>
    <mergeCell ref="B12:F12"/>
    <mergeCell ref="A13:Y13"/>
    <mergeCell ref="B14:F14"/>
    <mergeCell ref="B15:F15"/>
    <mergeCell ref="B24:F24"/>
    <mergeCell ref="B28:F28"/>
    <mergeCell ref="B31:F31"/>
  </mergeCells>
  <printOptions horizontalCentered="1"/>
  <pageMargins left="0.3937007874015748" right="0.1968503937007874" top="1.2598425196850394" bottom="0.5905511811023623" header="0.31496062992125984" footer="0.31496062992125984"/>
  <pageSetup fitToHeight="1000" horizontalDpi="1200" verticalDpi="12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Александра</cp:lastModifiedBy>
  <cp:lastPrinted>2014-02-21T07:50:40Z</cp:lastPrinted>
  <dcterms:created xsi:type="dcterms:W3CDTF">2013-02-15T10:58:44Z</dcterms:created>
  <dcterms:modified xsi:type="dcterms:W3CDTF">2014-09-03T10:14:26Z</dcterms:modified>
  <cp:category/>
  <cp:version/>
  <cp:contentType/>
  <cp:contentStatus/>
</cp:coreProperties>
</file>